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bort" sheetId="1" r:id="rId5"/>
    <sheet state="visible" name="Abandon" sheetId="2" r:id="rId6"/>
    <sheet state="visible" name="Hanchan Success" sheetId="3" r:id="rId7"/>
    <sheet state="visible" name="Sanma Success" sheetId="4" r:id="rId8"/>
    <sheet state="visible" name="Tonpu Success" sheetId="5" r:id="rId9"/>
    <sheet state="visible" name="Hanchan Data" sheetId="6" r:id="rId10"/>
    <sheet state="visible" name="Sanma Data" sheetId="7" r:id="rId11"/>
    <sheet state="visible" name="Tonpu Data" sheetId="8" r:id="rId12"/>
  </sheets>
  <definedNames/>
  <calcPr/>
</workbook>
</file>

<file path=xl/sharedStrings.xml><?xml version="1.0" encoding="utf-8"?>
<sst xmlns="http://schemas.openxmlformats.org/spreadsheetml/2006/main" count="204" uniqueCount="58">
  <si>
    <t>Hanchan</t>
  </si>
  <si>
    <t>Start</t>
  </si>
  <si>
    <t>Abort Possible</t>
  </si>
  <si>
    <t>Abort Called</t>
  </si>
  <si>
    <t>Abort %</t>
  </si>
  <si>
    <t>Sanma</t>
  </si>
  <si>
    <t>Tonpu</t>
  </si>
  <si>
    <t>Abandoned</t>
  </si>
  <si>
    <t>Discard 1</t>
  </si>
  <si>
    <t>Discard 2</t>
  </si>
  <si>
    <t>Discard 3</t>
  </si>
  <si>
    <t>Discard 4</t>
  </si>
  <si>
    <t>Discard 5</t>
  </si>
  <si>
    <t>Discard 6</t>
  </si>
  <si>
    <t>Non Aborts</t>
  </si>
  <si>
    <t>Attempts</t>
  </si>
  <si>
    <t>Wins</t>
  </si>
  <si>
    <t>Kokushi %</t>
  </si>
  <si>
    <t>Normal %</t>
  </si>
  <si>
    <t>N/A</t>
  </si>
  <si>
    <t>Count</t>
  </si>
  <si>
    <t>Normal Hand Won</t>
  </si>
  <si>
    <t>Kokushi Won</t>
  </si>
  <si>
    <t>Other Yakuman Won</t>
  </si>
  <si>
    <t>Kyuushuu Called</t>
  </si>
  <si>
    <t>Call Before First Turn</t>
  </si>
  <si>
    <t>D1</t>
  </si>
  <si>
    <t>D2</t>
  </si>
  <si>
    <t>D3</t>
  </si>
  <si>
    <t>D4</t>
  </si>
  <si>
    <t>D5</t>
  </si>
  <si>
    <t>D6</t>
  </si>
  <si>
    <t>13 tiles 12 types</t>
  </si>
  <si>
    <t>12 tiles 12 types</t>
  </si>
  <si>
    <t>12 tiles 11 types</t>
  </si>
  <si>
    <t>11 tiles 11 types</t>
  </si>
  <si>
    <t>11 tiles 10 types</t>
  </si>
  <si>
    <t>10 tiles 10 types</t>
  </si>
  <si>
    <t>10 tiles 9 types</t>
  </si>
  <si>
    <t>9 tiles 9 types</t>
  </si>
  <si>
    <t>9 tiles 8 types</t>
  </si>
  <si>
    <t>8 tiles 8 types</t>
  </si>
  <si>
    <t>8 tiles 7 types</t>
  </si>
  <si>
    <t>7 tiles 7 types</t>
  </si>
  <si>
    <t>7 tiles 6 types</t>
  </si>
  <si>
    <t>6 tiles 6 types</t>
  </si>
  <si>
    <t>6 tiles 5 types</t>
  </si>
  <si>
    <t>5 tiles 5 types</t>
  </si>
  <si>
    <t>5 tiles 4 types</t>
  </si>
  <si>
    <t>4 tiles 4 types</t>
  </si>
  <si>
    <t>4 tiles 3 types</t>
  </si>
  <si>
    <t>3 tiles 3 types</t>
  </si>
  <si>
    <t>3 tiles 2 types</t>
  </si>
  <si>
    <t>2 tiles 2 types</t>
  </si>
  <si>
    <t>2 tiles 1 types</t>
  </si>
  <si>
    <t>1 tiles 1 types</t>
  </si>
  <si>
    <t>0 tiles 0 types</t>
  </si>
  <si>
    <t>14 tiles 13 types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</si>
</sst>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0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2" fillId="0" fontId="2" numFmtId="3" xfId="0" applyBorder="1" applyFont="1" applyNumberFormat="1"/>
    <xf borderId="2" fillId="0" fontId="2" numFmtId="10" xfId="0" applyBorder="1" applyFont="1" applyNumberFormat="1"/>
    <xf borderId="3" fillId="0" fontId="2" numFmtId="0" xfId="0" applyBorder="1" applyFont="1"/>
    <xf borderId="3" fillId="0" fontId="2" numFmtId="3" xfId="0" applyBorder="1" applyFont="1" applyNumberFormat="1"/>
    <xf borderId="3" fillId="0" fontId="2" numFmtId="10" xfId="0" applyBorder="1" applyFont="1" applyNumberFormat="1"/>
    <xf borderId="4" fillId="0" fontId="1" numFmtId="0" xfId="0" applyAlignment="1" applyBorder="1" applyFont="1">
      <alignment horizontal="center" readingOrder="0"/>
    </xf>
    <xf borderId="4" fillId="0" fontId="2" numFmtId="0" xfId="0" applyBorder="1" applyFont="1"/>
    <xf borderId="4" fillId="0" fontId="2" numFmtId="3" xfId="0" applyBorder="1" applyFont="1" applyNumberFormat="1"/>
    <xf borderId="5" fillId="0" fontId="2" numFmtId="10" xfId="0" applyBorder="1" applyFont="1" applyNumberFormat="1"/>
    <xf borderId="6" fillId="0" fontId="2" numFmtId="10" xfId="0" applyBorder="1" applyFont="1" applyNumberFormat="1"/>
    <xf borderId="7" fillId="0" fontId="2" numFmtId="10" xfId="0" applyBorder="1" applyFont="1" applyNumberFormat="1"/>
    <xf borderId="8" fillId="0" fontId="2" numFmtId="3" xfId="0" applyBorder="1" applyFont="1" applyNumberFormat="1"/>
    <xf borderId="4" fillId="0" fontId="2" numFmtId="10" xfId="0" applyBorder="1" applyFont="1" applyNumberFormat="1"/>
    <xf borderId="9" fillId="0" fontId="2" numFmtId="3" xfId="0" applyBorder="1" applyFont="1" applyNumberFormat="1"/>
    <xf borderId="10" fillId="0" fontId="2" numFmtId="3" xfId="0" applyBorder="1" applyFont="1" applyNumberFormat="1"/>
    <xf borderId="2" fillId="0" fontId="2" numFmtId="10" xfId="0" applyAlignment="1" applyBorder="1" applyFont="1" applyNumberFormat="1">
      <alignment readingOrder="0"/>
    </xf>
    <xf borderId="11" fillId="0" fontId="1" numFmtId="0" xfId="0" applyAlignment="1" applyBorder="1" applyFont="1">
      <alignment horizontal="center" readingOrder="0"/>
    </xf>
    <xf borderId="9" fillId="0" fontId="1" numFmtId="0" xfId="0" applyAlignment="1" applyBorder="1" applyFont="1">
      <alignment horizontal="center" readingOrder="0"/>
    </xf>
    <xf borderId="9" fillId="0" fontId="2" numFmtId="10" xfId="0" applyAlignment="1" applyBorder="1" applyFont="1" applyNumberFormat="1">
      <alignment readingOrder="0"/>
    </xf>
    <xf borderId="9" fillId="0" fontId="2" numFmtId="10" xfId="0" applyBorder="1" applyFont="1" applyNumberFormat="1"/>
    <xf borderId="0" fillId="0" fontId="3" numFmtId="10" xfId="0" applyFont="1" applyNumberFormat="1"/>
    <xf borderId="2" fillId="0" fontId="2" numFmtId="0" xfId="0" applyAlignment="1" applyBorder="1" applyFont="1">
      <alignment horizontal="right" readingOrder="0"/>
    </xf>
    <xf borderId="9" fillId="0" fontId="2" numFmtId="0" xfId="0" applyBorder="1" applyFont="1"/>
    <xf borderId="3" fillId="0" fontId="2" numFmtId="0" xfId="0" applyAlignment="1" applyBorder="1" applyFont="1">
      <alignment horizontal="right" readingOrder="0"/>
    </xf>
    <xf borderId="10" fillId="0" fontId="2" numFmtId="0" xfId="0" applyBorder="1" applyFont="1"/>
    <xf borderId="10" fillId="0" fontId="2" numFmtId="10" xfId="0" applyBorder="1" applyFont="1" applyNumberFormat="1"/>
    <xf borderId="8" fillId="0" fontId="1" numFmtId="0" xfId="0" applyAlignment="1" applyBorder="1" applyFont="1">
      <alignment horizontal="center" readingOrder="0"/>
    </xf>
    <xf borderId="12" fillId="0" fontId="2" numFmtId="3" xfId="0" applyBorder="1" applyFont="1" applyNumberFormat="1"/>
    <xf borderId="12" fillId="0" fontId="2" numFmtId="10" xfId="0" applyBorder="1" applyFont="1" applyNumberFormat="1"/>
    <xf borderId="0" fillId="0" fontId="2" numFmtId="10" xfId="0" applyFont="1" applyNumberFormat="1"/>
    <xf borderId="0" fillId="0" fontId="2" numFmtId="3" xfId="0" applyFont="1" applyNumberFormat="1"/>
    <xf borderId="6" fillId="0" fontId="2" numFmtId="0" xfId="0" applyBorder="1" applyFont="1"/>
    <xf borderId="7" fillId="0" fontId="2" numFmtId="0" xfId="0" applyBorder="1" applyFont="1"/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0"/>
    <col customWidth="1" min="2" max="2" width="12.38"/>
    <col customWidth="1" min="3" max="3" width="10.88"/>
    <col customWidth="1" min="4" max="4" width="7.0"/>
  </cols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  <c r="D2" s="2" t="s">
        <v>4</v>
      </c>
    </row>
    <row r="3">
      <c r="A3" s="3" t="str">
        <f>'Hanchan Data'!A2</f>
        <v>13 tiles 12 types</v>
      </c>
      <c r="B3" s="4">
        <f>'Hanchan Data'!B2 - 'Hanchan Data'!G2</f>
        <v>5</v>
      </c>
      <c r="C3" s="4">
        <f>'Hanchan Data'!F2</f>
        <v>0</v>
      </c>
      <c r="D3" s="5">
        <f t="shared" ref="D3:D10" si="1">C3/B3</f>
        <v>0</v>
      </c>
    </row>
    <row r="4">
      <c r="A4" s="3" t="str">
        <f>'Hanchan Data'!A3</f>
        <v>12 tiles 12 types</v>
      </c>
      <c r="B4" s="4">
        <f>'Hanchan Data'!B3 - 'Hanchan Data'!G3</f>
        <v>5</v>
      </c>
      <c r="C4" s="4">
        <f>'Hanchan Data'!F3</f>
        <v>0</v>
      </c>
      <c r="D4" s="5">
        <f t="shared" si="1"/>
        <v>0</v>
      </c>
    </row>
    <row r="5">
      <c r="A5" s="3" t="str">
        <f>'Hanchan Data'!A4</f>
        <v>12 tiles 11 types</v>
      </c>
      <c r="B5" s="4">
        <f>'Hanchan Data'!B4 - 'Hanchan Data'!G4</f>
        <v>327</v>
      </c>
      <c r="C5" s="4">
        <f>'Hanchan Data'!F4</f>
        <v>16</v>
      </c>
      <c r="D5" s="5">
        <f t="shared" si="1"/>
        <v>0.04892966361</v>
      </c>
    </row>
    <row r="6">
      <c r="A6" s="3" t="str">
        <f>'Hanchan Data'!A5</f>
        <v>11 tiles 11 types</v>
      </c>
      <c r="B6" s="4">
        <f>'Hanchan Data'!B5 - 'Hanchan Data'!G5</f>
        <v>387</v>
      </c>
      <c r="C6" s="4">
        <f>'Hanchan Data'!F5</f>
        <v>34</v>
      </c>
      <c r="D6" s="5">
        <f t="shared" si="1"/>
        <v>0.08785529716</v>
      </c>
    </row>
    <row r="7">
      <c r="A7" s="3" t="str">
        <f>'Hanchan Data'!A6</f>
        <v>11 tiles 10 types</v>
      </c>
      <c r="B7" s="4">
        <f>'Hanchan Data'!B6 - 'Hanchan Data'!G6</f>
        <v>6763</v>
      </c>
      <c r="C7" s="4">
        <f>'Hanchan Data'!F6</f>
        <v>2022</v>
      </c>
      <c r="D7" s="5">
        <f t="shared" si="1"/>
        <v>0.2989797427</v>
      </c>
    </row>
    <row r="8">
      <c r="A8" s="3" t="str">
        <f>'Hanchan Data'!A7</f>
        <v>10 tiles 10 types</v>
      </c>
      <c r="B8" s="4">
        <f>'Hanchan Data'!B7 - 'Hanchan Data'!G7</f>
        <v>6946</v>
      </c>
      <c r="C8" s="4">
        <f>'Hanchan Data'!F7</f>
        <v>3337</v>
      </c>
      <c r="D8" s="5">
        <f t="shared" si="1"/>
        <v>0.4804203858</v>
      </c>
    </row>
    <row r="9">
      <c r="A9" s="3" t="str">
        <f>'Hanchan Data'!A8</f>
        <v>10 tiles 9 types</v>
      </c>
      <c r="B9" s="4">
        <f>'Hanchan Data'!B8 - 'Hanchan Data'!G8</f>
        <v>81622</v>
      </c>
      <c r="C9" s="4">
        <f>'Hanchan Data'!F8</f>
        <v>65341</v>
      </c>
      <c r="D9" s="5">
        <f t="shared" si="1"/>
        <v>0.8005317194</v>
      </c>
    </row>
    <row r="10">
      <c r="A10" s="6" t="str">
        <f>'Hanchan Data'!A9</f>
        <v>9 tiles 9 types</v>
      </c>
      <c r="B10" s="7">
        <f>'Hanchan Data'!B9 - 'Hanchan Data'!G9</f>
        <v>71154</v>
      </c>
      <c r="C10" s="7">
        <f>'Hanchan Data'!F9</f>
        <v>66387</v>
      </c>
      <c r="D10" s="8">
        <f t="shared" si="1"/>
        <v>0.9330044692</v>
      </c>
    </row>
    <row r="12">
      <c r="A12" s="1" t="s">
        <v>5</v>
      </c>
    </row>
    <row r="13">
      <c r="A13" s="9" t="s">
        <v>1</v>
      </c>
      <c r="B13" s="9" t="s">
        <v>2</v>
      </c>
      <c r="C13" s="9" t="s">
        <v>3</v>
      </c>
      <c r="D13" s="2" t="s">
        <v>4</v>
      </c>
    </row>
    <row r="14">
      <c r="A14" s="10" t="str">
        <f>'Sanma Data'!A2</f>
        <v>14 tiles 13 types</v>
      </c>
      <c r="B14" s="11">
        <f>'Sanma Data'!B2 - 'Sanma Data'!G2</f>
        <v>1</v>
      </c>
      <c r="C14" s="11">
        <f>'Sanma Data'!F2</f>
        <v>0</v>
      </c>
      <c r="D14" s="12">
        <f t="shared" ref="D14:D22" si="2">C14/B14</f>
        <v>0</v>
      </c>
    </row>
    <row r="15">
      <c r="A15" s="3" t="str">
        <f>'Sanma Data'!A3</f>
        <v>13 tiles 12 types</v>
      </c>
      <c r="B15" s="4">
        <f>'Sanma Data'!B3 - 'Sanma Data'!G3</f>
        <v>27</v>
      </c>
      <c r="C15" s="4">
        <f>'Sanma Data'!F3</f>
        <v>0</v>
      </c>
      <c r="D15" s="13">
        <f t="shared" si="2"/>
        <v>0</v>
      </c>
    </row>
    <row r="16">
      <c r="A16" s="3" t="str">
        <f>'Sanma Data'!A4</f>
        <v>12 tiles 12 types</v>
      </c>
      <c r="B16" s="4">
        <f>'Sanma Data'!B4 - 'Sanma Data'!G4</f>
        <v>24</v>
      </c>
      <c r="C16" s="4">
        <f>'Sanma Data'!F4</f>
        <v>0</v>
      </c>
      <c r="D16" s="13">
        <f t="shared" si="2"/>
        <v>0</v>
      </c>
    </row>
    <row r="17">
      <c r="A17" s="3" t="str">
        <f>'Sanma Data'!A5</f>
        <v>12 tiles 11 types</v>
      </c>
      <c r="B17" s="4">
        <f>'Sanma Data'!B5 - 'Sanma Data'!G5</f>
        <v>608</v>
      </c>
      <c r="C17" s="4">
        <f>'Sanma Data'!F5</f>
        <v>53</v>
      </c>
      <c r="D17" s="13">
        <f t="shared" si="2"/>
        <v>0.08717105263</v>
      </c>
    </row>
    <row r="18">
      <c r="A18" s="3" t="str">
        <f>'Sanma Data'!A6</f>
        <v>11 tiles 11 types</v>
      </c>
      <c r="B18" s="4">
        <f>'Sanma Data'!B6 - 'Sanma Data'!G6</f>
        <v>503</v>
      </c>
      <c r="C18" s="4">
        <f>'Sanma Data'!F6</f>
        <v>98</v>
      </c>
      <c r="D18" s="13">
        <f t="shared" si="2"/>
        <v>0.1948310139</v>
      </c>
    </row>
    <row r="19">
      <c r="A19" s="3" t="str">
        <f>'Sanma Data'!A7</f>
        <v>11 tiles 10 types</v>
      </c>
      <c r="B19" s="4">
        <f>'Sanma Data'!B7 - 'Sanma Data'!G7</f>
        <v>10627</v>
      </c>
      <c r="C19" s="4">
        <f>'Sanma Data'!F7</f>
        <v>4660</v>
      </c>
      <c r="D19" s="13">
        <f t="shared" si="2"/>
        <v>0.438505693</v>
      </c>
    </row>
    <row r="20">
      <c r="A20" s="3" t="str">
        <f>'Sanma Data'!A8</f>
        <v>10 tiles 10 types</v>
      </c>
      <c r="B20" s="4">
        <f>'Sanma Data'!B8 - 'Sanma Data'!G8</f>
        <v>6262</v>
      </c>
      <c r="C20" s="4">
        <f>'Sanma Data'!F8</f>
        <v>3821</v>
      </c>
      <c r="D20" s="13">
        <f t="shared" si="2"/>
        <v>0.6101884382</v>
      </c>
    </row>
    <row r="21">
      <c r="A21" s="3" t="str">
        <f>'Sanma Data'!A9</f>
        <v>10 tiles 9 types</v>
      </c>
      <c r="B21" s="4">
        <f>'Sanma Data'!B9 - 'Sanma Data'!G9</f>
        <v>85723</v>
      </c>
      <c r="C21" s="4">
        <f>'Sanma Data'!F9</f>
        <v>71829</v>
      </c>
      <c r="D21" s="13">
        <f t="shared" si="2"/>
        <v>0.8379198115</v>
      </c>
    </row>
    <row r="22">
      <c r="A22" s="6" t="str">
        <f>'Sanma Data'!A10</f>
        <v>9 tiles 9 types</v>
      </c>
      <c r="B22" s="7">
        <f>'Sanma Data'!B10 - 'Sanma Data'!G10</f>
        <v>39703</v>
      </c>
      <c r="C22" s="7">
        <f>'Sanma Data'!F10</f>
        <v>37155</v>
      </c>
      <c r="D22" s="14">
        <f t="shared" si="2"/>
        <v>0.9358234894</v>
      </c>
    </row>
    <row r="24">
      <c r="A24" s="1" t="s">
        <v>6</v>
      </c>
    </row>
    <row r="25">
      <c r="A25" s="2" t="s">
        <v>1</v>
      </c>
      <c r="B25" s="2" t="s">
        <v>2</v>
      </c>
      <c r="C25" s="2" t="s">
        <v>3</v>
      </c>
      <c r="D25" s="2" t="s">
        <v>4</v>
      </c>
    </row>
    <row r="26">
      <c r="A26" s="3" t="str">
        <f>'Tonpu Data'!A2</f>
        <v>13 tiles 12 types</v>
      </c>
      <c r="B26" s="4">
        <f>'Tonpu Data'!B2 - 'Tonpu Data'!G2</f>
        <v>1</v>
      </c>
      <c r="C26" s="4">
        <f>'Tonpu Data'!F2</f>
        <v>0</v>
      </c>
      <c r="D26" s="5">
        <f t="shared" ref="D26:D33" si="3">C26/B26</f>
        <v>0</v>
      </c>
    </row>
    <row r="27">
      <c r="A27" s="3" t="str">
        <f>'Tonpu Data'!A3</f>
        <v>12 tiles 12 types</v>
      </c>
      <c r="B27" s="4">
        <f>'Tonpu Data'!B3 - 'Tonpu Data'!G3</f>
        <v>1</v>
      </c>
      <c r="C27" s="4">
        <f>'Tonpu Data'!F3</f>
        <v>0</v>
      </c>
      <c r="D27" s="5">
        <f t="shared" si="3"/>
        <v>0</v>
      </c>
    </row>
    <row r="28">
      <c r="A28" s="3" t="str">
        <f>'Tonpu Data'!A4</f>
        <v>12 tiles 11 types</v>
      </c>
      <c r="B28" s="4">
        <f>'Tonpu Data'!B4 - 'Tonpu Data'!G4</f>
        <v>61</v>
      </c>
      <c r="C28" s="4">
        <f>'Tonpu Data'!F4</f>
        <v>9</v>
      </c>
      <c r="D28" s="5">
        <f t="shared" si="3"/>
        <v>0.1475409836</v>
      </c>
    </row>
    <row r="29">
      <c r="A29" s="3" t="str">
        <f>'Tonpu Data'!A5</f>
        <v>11 tiles 11 types</v>
      </c>
      <c r="B29" s="4">
        <f>'Tonpu Data'!B5 - 'Tonpu Data'!G5</f>
        <v>76</v>
      </c>
      <c r="C29" s="4">
        <f>'Tonpu Data'!F5</f>
        <v>17</v>
      </c>
      <c r="D29" s="5">
        <f t="shared" si="3"/>
        <v>0.2236842105</v>
      </c>
    </row>
    <row r="30">
      <c r="A30" s="3" t="str">
        <f>'Tonpu Data'!A6</f>
        <v>11 tiles 10 types</v>
      </c>
      <c r="B30" s="4">
        <f>'Tonpu Data'!B6 - 'Tonpu Data'!G6</f>
        <v>1378</v>
      </c>
      <c r="C30" s="4">
        <f>'Tonpu Data'!F6</f>
        <v>578</v>
      </c>
      <c r="D30" s="5">
        <f t="shared" si="3"/>
        <v>0.4194484761</v>
      </c>
    </row>
    <row r="31">
      <c r="A31" s="3" t="str">
        <f>'Tonpu Data'!A7</f>
        <v>10 tiles 10 types</v>
      </c>
      <c r="B31" s="4">
        <f>'Tonpu Data'!B7 - 'Tonpu Data'!G7</f>
        <v>1323</v>
      </c>
      <c r="C31" s="4">
        <f>'Tonpu Data'!F7</f>
        <v>858</v>
      </c>
      <c r="D31" s="5">
        <f t="shared" si="3"/>
        <v>0.6485260771</v>
      </c>
    </row>
    <row r="32">
      <c r="A32" s="3" t="str">
        <f>'Tonpu Data'!A8</f>
        <v>10 tiles 9 types</v>
      </c>
      <c r="B32" s="4">
        <f>'Tonpu Data'!B8 - 'Tonpu Data'!G8</f>
        <v>15626</v>
      </c>
      <c r="C32" s="4">
        <f>'Tonpu Data'!F8</f>
        <v>12972</v>
      </c>
      <c r="D32" s="5">
        <f t="shared" si="3"/>
        <v>0.8301548701</v>
      </c>
    </row>
    <row r="33">
      <c r="A33" s="6" t="str">
        <f>'Tonpu Data'!A9</f>
        <v>9 tiles 9 types</v>
      </c>
      <c r="B33" s="7">
        <f>'Tonpu Data'!B9 - 'Tonpu Data'!G9</f>
        <v>13671</v>
      </c>
      <c r="C33" s="7">
        <f>'Tonpu Data'!F9</f>
        <v>12960</v>
      </c>
      <c r="D33" s="8">
        <f t="shared" si="3"/>
        <v>0.9479921001</v>
      </c>
    </row>
  </sheetData>
  <mergeCells count="3">
    <mergeCell ref="A1:D1"/>
    <mergeCell ref="A12:D12"/>
    <mergeCell ref="A24:D2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0"/>
    <col customWidth="1" min="2" max="2" width="10.13"/>
    <col customWidth="1" min="3" max="8" width="8.25"/>
  </cols>
  <sheetData>
    <row r="1">
      <c r="A1" s="1" t="s">
        <v>0</v>
      </c>
    </row>
    <row r="2">
      <c r="A2" s="9" t="s">
        <v>1</v>
      </c>
      <c r="B2" s="9" t="s">
        <v>7</v>
      </c>
      <c r="C2" s="9" t="s">
        <v>8</v>
      </c>
      <c r="D2" s="9" t="s">
        <v>9</v>
      </c>
      <c r="E2" s="9" t="s">
        <v>10</v>
      </c>
      <c r="F2" s="9" t="s">
        <v>11</v>
      </c>
      <c r="G2" s="9" t="s">
        <v>12</v>
      </c>
      <c r="H2" s="9" t="s">
        <v>13</v>
      </c>
    </row>
    <row r="3">
      <c r="A3" s="10" t="str">
        <f>'Hanchan Data'!A4</f>
        <v>12 tiles 11 types</v>
      </c>
      <c r="B3" s="15">
        <f>'Hanchan Data'!H4</f>
        <v>8</v>
      </c>
      <c r="C3" s="16">
        <f>'Hanchan Data'!I4 / $B3</f>
        <v>0.25</v>
      </c>
      <c r="D3" s="16">
        <f>'Hanchan Data'!J4 / B3</f>
        <v>0.125</v>
      </c>
      <c r="E3" s="16">
        <f>'Hanchan Data'!K4 / B3</f>
        <v>0.25</v>
      </c>
      <c r="F3" s="16">
        <f>'Hanchan Data'!L4 / B3</f>
        <v>0.25</v>
      </c>
      <c r="G3" s="16">
        <f>'Hanchan Data'!M4 / B3</f>
        <v>0</v>
      </c>
      <c r="H3" s="16">
        <f>'Hanchan Data'!N4 / B3</f>
        <v>0.125</v>
      </c>
    </row>
    <row r="4">
      <c r="A4" s="3" t="str">
        <f>'Hanchan Data'!A5</f>
        <v>11 tiles 11 types</v>
      </c>
      <c r="B4" s="17">
        <f>'Hanchan Data'!H5</f>
        <v>4</v>
      </c>
      <c r="C4" s="5">
        <f>'Hanchan Data'!I5 / $B4</f>
        <v>0</v>
      </c>
      <c r="D4" s="5">
        <f>'Hanchan Data'!J5 / B4</f>
        <v>0</v>
      </c>
      <c r="E4" s="5">
        <f>'Hanchan Data'!K5 / B4</f>
        <v>0.25</v>
      </c>
      <c r="F4" s="5">
        <f>'Hanchan Data'!L5 / B4</f>
        <v>0.5</v>
      </c>
      <c r="G4" s="5">
        <f>'Hanchan Data'!M5 / B4</f>
        <v>0</v>
      </c>
      <c r="H4" s="5">
        <f>'Hanchan Data'!N5 / B4</f>
        <v>0.25</v>
      </c>
    </row>
    <row r="5">
      <c r="A5" s="3" t="str">
        <f>'Hanchan Data'!A6</f>
        <v>11 tiles 10 types</v>
      </c>
      <c r="B5" s="17">
        <f>'Hanchan Data'!H6</f>
        <v>509</v>
      </c>
      <c r="C5" s="5">
        <f>'Hanchan Data'!I6 / $B5</f>
        <v>0.3202357564</v>
      </c>
      <c r="D5" s="5">
        <f>'Hanchan Data'!J6 / B5</f>
        <v>0.137524558</v>
      </c>
      <c r="E5" s="5">
        <f>'Hanchan Data'!K6 / B5</f>
        <v>0.1316306483</v>
      </c>
      <c r="F5" s="5">
        <f>'Hanchan Data'!L6 / B5</f>
        <v>0.1335952849</v>
      </c>
      <c r="G5" s="5">
        <f>'Hanchan Data'!M6 / B5</f>
        <v>0.1394891945</v>
      </c>
      <c r="H5" s="5">
        <f>'Hanchan Data'!N6 / B5</f>
        <v>0.137524558</v>
      </c>
    </row>
    <row r="6">
      <c r="A6" s="3" t="str">
        <f>'Hanchan Data'!A7</f>
        <v>10 tiles 10 types</v>
      </c>
      <c r="B6" s="17">
        <f>'Hanchan Data'!H7</f>
        <v>154</v>
      </c>
      <c r="C6" s="5">
        <f>'Hanchan Data'!I7 / $B6</f>
        <v>0.1688311688</v>
      </c>
      <c r="D6" s="5">
        <f>'Hanchan Data'!J7 / B6</f>
        <v>0.0974025974</v>
      </c>
      <c r="E6" s="5">
        <f>'Hanchan Data'!K7 / B6</f>
        <v>0.08441558442</v>
      </c>
      <c r="F6" s="5">
        <f>'Hanchan Data'!L7 / B6</f>
        <v>0.1753246753</v>
      </c>
      <c r="G6" s="5">
        <f>'Hanchan Data'!M7 / B6</f>
        <v>0.2337662338</v>
      </c>
      <c r="H6" s="5">
        <f>'Hanchan Data'!N7 / B6</f>
        <v>0.2402597403</v>
      </c>
    </row>
    <row r="7">
      <c r="A7" s="3" t="str">
        <f>'Hanchan Data'!A8</f>
        <v>10 tiles 9 types</v>
      </c>
      <c r="B7" s="17">
        <f>'Hanchan Data'!H8</f>
        <v>11296</v>
      </c>
      <c r="C7" s="5">
        <f>'Hanchan Data'!I8 / $B7</f>
        <v>0.6314624646</v>
      </c>
      <c r="D7" s="5">
        <f>'Hanchan Data'!J8 / B7</f>
        <v>0.1425283286</v>
      </c>
      <c r="E7" s="5">
        <f>'Hanchan Data'!K8 / B7</f>
        <v>0.08728753541</v>
      </c>
      <c r="F7" s="5">
        <f>'Hanchan Data'!L8 / B7</f>
        <v>0.06064093484</v>
      </c>
      <c r="G7" s="5">
        <f>'Hanchan Data'!M8 / B7</f>
        <v>0.04373229462</v>
      </c>
      <c r="H7" s="5">
        <f>'Hanchan Data'!N8 / B7</f>
        <v>0.03434844193</v>
      </c>
    </row>
    <row r="8">
      <c r="A8" s="3" t="str">
        <f>'Hanchan Data'!A9</f>
        <v>9 tiles 9 types</v>
      </c>
      <c r="B8" s="17">
        <f>'Hanchan Data'!H9</f>
        <v>2343</v>
      </c>
      <c r="C8" s="5">
        <f>'Hanchan Data'!I9 / $B8</f>
        <v>0.577891592</v>
      </c>
      <c r="D8" s="5">
        <f>'Hanchan Data'!J9 / B8</f>
        <v>0.1152368758</v>
      </c>
      <c r="E8" s="5">
        <f>'Hanchan Data'!K9 / B8</f>
        <v>0.08578745198</v>
      </c>
      <c r="F8" s="5">
        <f>'Hanchan Data'!L9 / B8</f>
        <v>0.07639778062</v>
      </c>
      <c r="G8" s="5">
        <f>'Hanchan Data'!M9 / B8</f>
        <v>0.07682458387</v>
      </c>
      <c r="H8" s="5">
        <f>'Hanchan Data'!N9 / B8</f>
        <v>0.06786171575</v>
      </c>
    </row>
    <row r="9">
      <c r="A9" s="3" t="str">
        <f>'Hanchan Data'!A10</f>
        <v>9 tiles 8 types</v>
      </c>
      <c r="B9" s="17">
        <f>'Hanchan Data'!H10</f>
        <v>518712</v>
      </c>
      <c r="C9" s="5">
        <f>'Hanchan Data'!I10 / $B9</f>
        <v>0.8095301439</v>
      </c>
      <c r="D9" s="5">
        <f>'Hanchan Data'!J10 / B9</f>
        <v>0.0934854023</v>
      </c>
      <c r="E9" s="5">
        <f>'Hanchan Data'!K10 / B9</f>
        <v>0.0418421012</v>
      </c>
      <c r="F9" s="5">
        <f>'Hanchan Data'!L10 / B9</f>
        <v>0.0260047965</v>
      </c>
      <c r="G9" s="5">
        <f>'Hanchan Data'!M10 / B9</f>
        <v>0.01738536992</v>
      </c>
      <c r="H9" s="5">
        <f>'Hanchan Data'!N10 / B9</f>
        <v>0.01175218618</v>
      </c>
    </row>
    <row r="10">
      <c r="A10" s="6" t="str">
        <f>'Hanchan Data'!A11</f>
        <v>8 tiles 8 types</v>
      </c>
      <c r="B10" s="18">
        <f>'Hanchan Data'!H11</f>
        <v>391553</v>
      </c>
      <c r="C10" s="8">
        <f>'Hanchan Data'!I11 / $B10</f>
        <v>0.8512512993</v>
      </c>
      <c r="D10" s="8">
        <f>'Hanchan Data'!J11 / B10</f>
        <v>0.07691168245</v>
      </c>
      <c r="E10" s="8">
        <f>'Hanchan Data'!K11 / B10</f>
        <v>0.02958475609</v>
      </c>
      <c r="F10" s="8">
        <f>'Hanchan Data'!L11 / B10</f>
        <v>0.01798223995</v>
      </c>
      <c r="G10" s="8">
        <f>'Hanchan Data'!M11 / B10</f>
        <v>0.01344390159</v>
      </c>
      <c r="H10" s="8">
        <f>'Hanchan Data'!N11 / B10</f>
        <v>0.0108261206</v>
      </c>
    </row>
    <row r="12">
      <c r="A12" s="1" t="s">
        <v>5</v>
      </c>
    </row>
    <row r="13">
      <c r="A13" s="9" t="s">
        <v>1</v>
      </c>
      <c r="B13" s="9" t="s">
        <v>7</v>
      </c>
      <c r="C13" s="9" t="s">
        <v>8</v>
      </c>
      <c r="D13" s="9" t="s">
        <v>9</v>
      </c>
      <c r="E13" s="9" t="s">
        <v>10</v>
      </c>
      <c r="F13" s="9" t="s">
        <v>11</v>
      </c>
      <c r="G13" s="9" t="s">
        <v>12</v>
      </c>
      <c r="H13" s="9" t="s">
        <v>13</v>
      </c>
    </row>
    <row r="14">
      <c r="A14" s="10" t="str">
        <f>'Sanma Data'!A5</f>
        <v>12 tiles 11 types</v>
      </c>
      <c r="B14" s="11">
        <f>'Sanma Data'!H5</f>
        <v>12</v>
      </c>
      <c r="C14" s="16">
        <f>'Sanma Data'!I5 / B14</f>
        <v>0.5</v>
      </c>
      <c r="D14" s="16">
        <f>'Sanma Data'!J5 / B14</f>
        <v>0.08333333333</v>
      </c>
      <c r="E14" s="16">
        <f>'Sanma Data'!K5 / B14</f>
        <v>0.08333333333</v>
      </c>
      <c r="F14" s="16">
        <f>'Sanma Data'!L5 / B14</f>
        <v>0.25</v>
      </c>
      <c r="G14" s="16">
        <f>'Sanma Data'!M5 / B14</f>
        <v>0</v>
      </c>
      <c r="H14" s="16">
        <f>'Sanma Data'!N5 / B14</f>
        <v>0.08333333333</v>
      </c>
    </row>
    <row r="15">
      <c r="A15" s="3" t="str">
        <f>'Sanma Data'!A6</f>
        <v>11 tiles 11 types</v>
      </c>
      <c r="B15" s="4">
        <f>'Sanma Data'!H6</f>
        <v>7</v>
      </c>
      <c r="C15" s="5">
        <f>'Sanma Data'!I6 / B15</f>
        <v>0.5714285714</v>
      </c>
      <c r="D15" s="5">
        <f>'Sanma Data'!J6 / B15</f>
        <v>0.1428571429</v>
      </c>
      <c r="E15" s="5">
        <f>'Sanma Data'!K6 / B15</f>
        <v>0</v>
      </c>
      <c r="F15" s="5">
        <f>'Sanma Data'!L6 / B15</f>
        <v>0</v>
      </c>
      <c r="G15" s="5">
        <f>'Sanma Data'!M6 / B15</f>
        <v>0.2857142857</v>
      </c>
      <c r="H15" s="5">
        <f>'Sanma Data'!N6 / B15</f>
        <v>0</v>
      </c>
    </row>
    <row r="16">
      <c r="A16" s="3" t="str">
        <f>'Sanma Data'!A7</f>
        <v>11 tiles 10 types</v>
      </c>
      <c r="B16" s="4">
        <f>'Sanma Data'!H7</f>
        <v>1407</v>
      </c>
      <c r="C16" s="5">
        <f>'Sanma Data'!I7 / B16</f>
        <v>0.4683724236</v>
      </c>
      <c r="D16" s="5">
        <f>'Sanma Data'!J7 / B16</f>
        <v>0.1499644634</v>
      </c>
      <c r="E16" s="5">
        <f>'Sanma Data'!K7 / B16</f>
        <v>0.1023454158</v>
      </c>
      <c r="F16" s="5">
        <f>'Sanma Data'!L7 / B16</f>
        <v>0.09026297086</v>
      </c>
      <c r="G16" s="5">
        <f>'Sanma Data'!M7 / B16</f>
        <v>0.09026297086</v>
      </c>
      <c r="H16" s="5">
        <f>'Sanma Data'!N7 / B16</f>
        <v>0.09879175551</v>
      </c>
    </row>
    <row r="17">
      <c r="A17" s="3" t="str">
        <f>'Sanma Data'!A8</f>
        <v>10 tiles 10 types</v>
      </c>
      <c r="B17" s="4">
        <f>'Sanma Data'!H8</f>
        <v>564</v>
      </c>
      <c r="C17" s="5">
        <f>'Sanma Data'!I8 / B17</f>
        <v>0.585106383</v>
      </c>
      <c r="D17" s="5">
        <f>'Sanma Data'!J8 / B17</f>
        <v>0.1524822695</v>
      </c>
      <c r="E17" s="5">
        <f>'Sanma Data'!K8 / B17</f>
        <v>0.06382978723</v>
      </c>
      <c r="F17" s="5">
        <f>'Sanma Data'!L8 / B17</f>
        <v>0.0390070922</v>
      </c>
      <c r="G17" s="5">
        <f>'Sanma Data'!M8 / B17</f>
        <v>0.07978723404</v>
      </c>
      <c r="H17" s="5">
        <f>'Sanma Data'!N8 / B17</f>
        <v>0.07978723404</v>
      </c>
    </row>
    <row r="18">
      <c r="A18" s="3" t="str">
        <f>'Sanma Data'!A9</f>
        <v>10 tiles 9 types</v>
      </c>
      <c r="B18" s="4">
        <f>'Sanma Data'!H9</f>
        <v>36622</v>
      </c>
      <c r="C18" s="5">
        <f>'Sanma Data'!I9 / B18</f>
        <v>0.6495549123</v>
      </c>
      <c r="D18" s="5">
        <f>'Sanma Data'!J9 / B18</f>
        <v>0.1735022664</v>
      </c>
      <c r="E18" s="5">
        <f>'Sanma Data'!K9 / B18</f>
        <v>0.07798591011</v>
      </c>
      <c r="F18" s="5">
        <f>'Sanma Data'!L9 / B18</f>
        <v>0.04461798919</v>
      </c>
      <c r="G18" s="5">
        <f>'Sanma Data'!M9 / B18</f>
        <v>0.03030964994</v>
      </c>
      <c r="H18" s="5">
        <f>'Sanma Data'!N9 / B18</f>
        <v>0.02402927202</v>
      </c>
    </row>
    <row r="19">
      <c r="A19" s="3" t="str">
        <f>'Sanma Data'!A10</f>
        <v>9 tiles 9 types</v>
      </c>
      <c r="B19" s="4">
        <f>'Sanma Data'!H10</f>
        <v>14641</v>
      </c>
      <c r="C19" s="5">
        <f>'Sanma Data'!I10 / B19</f>
        <v>0.6903900007</v>
      </c>
      <c r="D19" s="5">
        <f>'Sanma Data'!J10 / B19</f>
        <v>0.1514923844</v>
      </c>
      <c r="E19" s="5">
        <f>'Sanma Data'!K10 / B19</f>
        <v>0.07082849532</v>
      </c>
      <c r="F19" s="5">
        <f>'Sanma Data'!L10 / B19</f>
        <v>0.03790724677</v>
      </c>
      <c r="G19" s="5">
        <f>'Sanma Data'!M10 / B19</f>
        <v>0.02807185302</v>
      </c>
      <c r="H19" s="5">
        <f>'Sanma Data'!N10 / B19</f>
        <v>0.02131001981</v>
      </c>
    </row>
    <row r="20">
      <c r="A20" s="3" t="str">
        <f>'Sanma Data'!A11</f>
        <v>9 tiles 8 types</v>
      </c>
      <c r="B20" s="4">
        <f>'Sanma Data'!H11</f>
        <v>563639</v>
      </c>
      <c r="C20" s="5">
        <f>'Sanma Data'!I11 / B20</f>
        <v>0.7589396759</v>
      </c>
      <c r="D20" s="5">
        <f>'Sanma Data'!J11 / B20</f>
        <v>0.1527662209</v>
      </c>
      <c r="E20" s="5">
        <f>'Sanma Data'!K11 / B20</f>
        <v>0.05316346101</v>
      </c>
      <c r="F20" s="5">
        <f>'Sanma Data'!L11 / B20</f>
        <v>0.02063732283</v>
      </c>
      <c r="G20" s="5">
        <f>'Sanma Data'!M11 / B20</f>
        <v>0.009461729937</v>
      </c>
      <c r="H20" s="5">
        <f>'Sanma Data'!N11 / B20</f>
        <v>0.005031589368</v>
      </c>
    </row>
    <row r="21">
      <c r="A21" s="6" t="str">
        <f>'Sanma Data'!A12</f>
        <v>8 tiles 8 types</v>
      </c>
      <c r="B21" s="7">
        <f>'Sanma Data'!H12</f>
        <v>227158</v>
      </c>
      <c r="C21" s="8">
        <f>'Sanma Data'!I12 / B21</f>
        <v>0.7882619146</v>
      </c>
      <c r="D21" s="8">
        <f>'Sanma Data'!J12 / B21</f>
        <v>0.1380580917</v>
      </c>
      <c r="E21" s="8">
        <f>'Sanma Data'!K12 / B21</f>
        <v>0.04617490909</v>
      </c>
      <c r="F21" s="8">
        <f>'Sanma Data'!L12 / B21</f>
        <v>0.01641588674</v>
      </c>
      <c r="G21" s="8">
        <f>'Sanma Data'!M12 / B21</f>
        <v>0.007180024476</v>
      </c>
      <c r="H21" s="8">
        <f>'Sanma Data'!N12 / B21</f>
        <v>0.003909173351</v>
      </c>
    </row>
    <row r="23">
      <c r="A23" s="1" t="s">
        <v>6</v>
      </c>
    </row>
    <row r="24">
      <c r="A24" s="9" t="s">
        <v>1</v>
      </c>
      <c r="B24" s="9" t="s">
        <v>7</v>
      </c>
      <c r="C24" s="9" t="s">
        <v>8</v>
      </c>
      <c r="D24" s="9" t="s">
        <v>9</v>
      </c>
      <c r="E24" s="9" t="s">
        <v>10</v>
      </c>
      <c r="F24" s="9" t="s">
        <v>11</v>
      </c>
      <c r="G24" s="9" t="s">
        <v>12</v>
      </c>
      <c r="H24" s="9" t="s">
        <v>13</v>
      </c>
    </row>
    <row r="25">
      <c r="A25" s="10" t="str">
        <f>'Tonpu Data'!A4</f>
        <v>12 tiles 11 types</v>
      </c>
      <c r="B25" s="11">
        <f>'Tonpu Data'!H4</f>
        <v>1</v>
      </c>
      <c r="C25" s="16">
        <f>'Tonpu Data'!I4 / B25</f>
        <v>0</v>
      </c>
      <c r="D25" s="16">
        <f>'Tonpu Data'!J4 / B25</f>
        <v>0</v>
      </c>
      <c r="E25" s="16">
        <f>'Tonpu Data'!K4 / B25</f>
        <v>0</v>
      </c>
      <c r="F25" s="16">
        <f>'Tonpu Data'!L4 / B25</f>
        <v>0</v>
      </c>
      <c r="G25" s="16">
        <f>'Tonpu Data'!M4 / B25</f>
        <v>0</v>
      </c>
      <c r="H25" s="16">
        <f>'Tonpu Data'!N4 / B25</f>
        <v>1</v>
      </c>
    </row>
    <row r="26">
      <c r="A26" s="3" t="str">
        <f>'Tonpu Data'!A5</f>
        <v>11 tiles 11 types</v>
      </c>
      <c r="B26" s="4">
        <f>'Tonpu Data'!H5</f>
        <v>0</v>
      </c>
      <c r="C26" s="19">
        <v>0.0</v>
      </c>
      <c r="D26" s="19">
        <v>0.0</v>
      </c>
      <c r="E26" s="19">
        <v>0.0</v>
      </c>
      <c r="F26" s="19">
        <v>0.0</v>
      </c>
      <c r="G26" s="19">
        <v>0.0</v>
      </c>
      <c r="H26" s="19">
        <v>0.0</v>
      </c>
    </row>
    <row r="27">
      <c r="A27" s="3" t="str">
        <f>'Tonpu Data'!A6</f>
        <v>11 tiles 10 types</v>
      </c>
      <c r="B27" s="4">
        <f>'Tonpu Data'!H6</f>
        <v>113</v>
      </c>
      <c r="C27" s="5">
        <f>'Tonpu Data'!I6 / B27</f>
        <v>0.4336283186</v>
      </c>
      <c r="D27" s="5">
        <f>'Tonpu Data'!J6 / B27</f>
        <v>0.1061946903</v>
      </c>
      <c r="E27" s="5">
        <f>'Tonpu Data'!K6 / B27</f>
        <v>0.1061946903</v>
      </c>
      <c r="F27" s="5">
        <f>'Tonpu Data'!L6 / B27</f>
        <v>0.1061946903</v>
      </c>
      <c r="G27" s="5">
        <f>'Tonpu Data'!M6 / B27</f>
        <v>0.1150442478</v>
      </c>
      <c r="H27" s="5">
        <f>'Tonpu Data'!N6 / B27</f>
        <v>0.1327433628</v>
      </c>
    </row>
    <row r="28">
      <c r="A28" s="3" t="str">
        <f>'Tonpu Data'!A7</f>
        <v>10 tiles 10 types</v>
      </c>
      <c r="B28" s="4">
        <f>'Tonpu Data'!H7</f>
        <v>28</v>
      </c>
      <c r="C28" s="5">
        <f>'Tonpu Data'!I7 / B28</f>
        <v>0.4285714286</v>
      </c>
      <c r="D28" s="5">
        <f>'Tonpu Data'!J7 / B28</f>
        <v>0.1428571429</v>
      </c>
      <c r="E28" s="5">
        <f>'Tonpu Data'!K7 / B28</f>
        <v>0</v>
      </c>
      <c r="F28" s="5">
        <f>'Tonpu Data'!L7 / B28</f>
        <v>0.03571428571</v>
      </c>
      <c r="G28" s="5">
        <f>'Tonpu Data'!M7 / B28</f>
        <v>0.1785714286</v>
      </c>
      <c r="H28" s="5">
        <f>'Tonpu Data'!N7 / B28</f>
        <v>0.2142857143</v>
      </c>
    </row>
    <row r="29">
      <c r="A29" s="3" t="str">
        <f>'Tonpu Data'!A8</f>
        <v>10 tiles 9 types</v>
      </c>
      <c r="B29" s="4">
        <f>'Tonpu Data'!H8</f>
        <v>2240</v>
      </c>
      <c r="C29" s="5">
        <f>'Tonpu Data'!I8 / B29</f>
        <v>0.6879464286</v>
      </c>
      <c r="D29" s="5">
        <f>'Tonpu Data'!J8 / B29</f>
        <v>0.1392857143</v>
      </c>
      <c r="E29" s="5">
        <f>'Tonpu Data'!K8 / B29</f>
        <v>0.07678571429</v>
      </c>
      <c r="F29" s="5">
        <f>'Tonpu Data'!L8 / B29</f>
        <v>0.04285714286</v>
      </c>
      <c r="G29" s="5">
        <f>'Tonpu Data'!M8 / B29</f>
        <v>0.03258928571</v>
      </c>
      <c r="H29" s="5">
        <f>'Tonpu Data'!N8 / B29</f>
        <v>0.02053571429</v>
      </c>
    </row>
    <row r="30">
      <c r="A30" s="3" t="str">
        <f>'Tonpu Data'!A9</f>
        <v>9 tiles 9 types</v>
      </c>
      <c r="B30" s="4">
        <f>'Tonpu Data'!H9</f>
        <v>487</v>
      </c>
      <c r="C30" s="5">
        <f>'Tonpu Data'!I9 / B30</f>
        <v>0.6488706366</v>
      </c>
      <c r="D30" s="5">
        <f>'Tonpu Data'!J9 / B30</f>
        <v>0.1108829569</v>
      </c>
      <c r="E30" s="5">
        <f>'Tonpu Data'!K9 / B30</f>
        <v>0.0636550308</v>
      </c>
      <c r="F30" s="5">
        <f>'Tonpu Data'!L9 / B30</f>
        <v>0.07186858316</v>
      </c>
      <c r="G30" s="5">
        <f>'Tonpu Data'!M9 / B30</f>
        <v>0.0431211499</v>
      </c>
      <c r="H30" s="5">
        <f>'Tonpu Data'!N9 / B30</f>
        <v>0.06160164271</v>
      </c>
    </row>
    <row r="31">
      <c r="A31" s="3" t="str">
        <f>'Tonpu Data'!A10</f>
        <v>9 tiles 8 types</v>
      </c>
      <c r="B31" s="4">
        <f>'Tonpu Data'!H10</f>
        <v>102265</v>
      </c>
      <c r="C31" s="5">
        <f>'Tonpu Data'!I10 / B31</f>
        <v>0.8362880751</v>
      </c>
      <c r="D31" s="5">
        <f>'Tonpu Data'!J10 / B31</f>
        <v>0.08484818853</v>
      </c>
      <c r="E31" s="5">
        <f>'Tonpu Data'!K10 / B31</f>
        <v>0.03631741065</v>
      </c>
      <c r="F31" s="5">
        <f>'Tonpu Data'!L10 / B31</f>
        <v>0.02053488486</v>
      </c>
      <c r="G31" s="5">
        <f>'Tonpu Data'!M10 / B31</f>
        <v>0.01331833961</v>
      </c>
      <c r="H31" s="5">
        <f>'Tonpu Data'!N10 / B31</f>
        <v>0.008693101257</v>
      </c>
    </row>
    <row r="32">
      <c r="A32" s="6" t="str">
        <f>'Tonpu Data'!A11</f>
        <v>8 tiles 8 types</v>
      </c>
      <c r="B32" s="7">
        <f>'Tonpu Data'!H11</f>
        <v>76581</v>
      </c>
      <c r="C32" s="8">
        <f>'Tonpu Data'!I11 / B32</f>
        <v>0.870241966</v>
      </c>
      <c r="D32" s="8">
        <f>'Tonpu Data'!J11 / B32</f>
        <v>0.07179326465</v>
      </c>
      <c r="E32" s="8">
        <f>'Tonpu Data'!K11 / B32</f>
        <v>0.0261030804</v>
      </c>
      <c r="F32" s="8">
        <f>'Tonpu Data'!L11 / B32</f>
        <v>0.01444222457</v>
      </c>
      <c r="G32" s="8">
        <f>'Tonpu Data'!M11 / B32</f>
        <v>0.01014611979</v>
      </c>
      <c r="H32" s="8">
        <f>'Tonpu Data'!N11 / B32</f>
        <v>0.007273344563</v>
      </c>
    </row>
  </sheetData>
  <mergeCells count="3">
    <mergeCell ref="A1:H1"/>
    <mergeCell ref="A12:H12"/>
    <mergeCell ref="A23:H2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0"/>
    <col customWidth="1" min="2" max="2" width="9.63"/>
    <col customWidth="1" min="3" max="3" width="9.0"/>
    <col customWidth="1" min="4" max="4" width="6.13"/>
    <col customWidth="1" min="5" max="5" width="9.0"/>
    <col customWidth="1" min="6" max="6" width="8.5"/>
    <col customWidth="1" min="7" max="7" width="14.88"/>
    <col customWidth="1" min="8" max="8" width="9.63"/>
  </cols>
  <sheetData>
    <row r="1">
      <c r="A1" s="2" t="s">
        <v>1</v>
      </c>
      <c r="B1" s="2" t="s">
        <v>14</v>
      </c>
      <c r="C1" s="2" t="s">
        <v>15</v>
      </c>
      <c r="D1" s="2" t="s">
        <v>16</v>
      </c>
      <c r="E1" s="2" t="s">
        <v>17</v>
      </c>
      <c r="F1" s="20" t="s">
        <v>18</v>
      </c>
      <c r="G1" s="21"/>
      <c r="H1" s="1"/>
    </row>
    <row r="2">
      <c r="A2" s="3" t="str">
        <f>'Hanchan Data'!A2</f>
        <v>13 tiles 12 types</v>
      </c>
      <c r="B2" s="4">
        <f>'Hanchan Data'!B2 - 'Hanchan Data'!F2</f>
        <v>5</v>
      </c>
      <c r="C2" s="4">
        <f>B2 - 'Hanchan Data'!H2</f>
        <v>5</v>
      </c>
      <c r="D2" s="3">
        <f>'Hanchan Data'!D2</f>
        <v>5</v>
      </c>
      <c r="E2" s="5">
        <f t="shared" ref="E2:E13" si="1">D2/C2</f>
        <v>1</v>
      </c>
      <c r="F2" s="22">
        <v>0.0</v>
      </c>
      <c r="G2" s="23"/>
      <c r="H2" s="24"/>
    </row>
    <row r="3">
      <c r="A3" s="3" t="str">
        <f>'Hanchan Data'!A3</f>
        <v>12 tiles 12 types</v>
      </c>
      <c r="B3" s="4">
        <f>'Hanchan Data'!B3 - 'Hanchan Data'!F3</f>
        <v>5</v>
      </c>
      <c r="C3" s="4">
        <f>B3 - 'Hanchan Data'!H3</f>
        <v>5</v>
      </c>
      <c r="D3" s="3">
        <f>'Hanchan Data'!D3</f>
        <v>2</v>
      </c>
      <c r="E3" s="5">
        <f t="shared" si="1"/>
        <v>0.4</v>
      </c>
      <c r="F3" s="22">
        <v>0.0</v>
      </c>
      <c r="G3" s="23"/>
      <c r="H3" s="24"/>
    </row>
    <row r="4">
      <c r="A4" s="3" t="str">
        <f>'Hanchan Data'!A4</f>
        <v>12 tiles 11 types</v>
      </c>
      <c r="B4" s="4">
        <f>'Hanchan Data'!B4 - 'Hanchan Data'!F4</f>
        <v>315</v>
      </c>
      <c r="C4" s="4">
        <f>B4 - 'Hanchan Data'!H4</f>
        <v>307</v>
      </c>
      <c r="D4" s="3">
        <f>'Hanchan Data'!D4</f>
        <v>83</v>
      </c>
      <c r="E4" s="5">
        <f t="shared" si="1"/>
        <v>0.2703583062</v>
      </c>
      <c r="F4" s="23">
        <f>'Hanchan Data'!C4/(B4 - C4)</f>
        <v>0</v>
      </c>
      <c r="G4" s="23"/>
      <c r="H4" s="24"/>
    </row>
    <row r="5">
      <c r="A5" s="3" t="str">
        <f>'Hanchan Data'!A5</f>
        <v>11 tiles 11 types</v>
      </c>
      <c r="B5" s="4">
        <f>'Hanchan Data'!B5 - 'Hanchan Data'!F5</f>
        <v>360</v>
      </c>
      <c r="C5" s="4">
        <f>B5 - 'Hanchan Data'!H5</f>
        <v>356</v>
      </c>
      <c r="D5" s="3">
        <f>'Hanchan Data'!D5</f>
        <v>87</v>
      </c>
      <c r="E5" s="5">
        <f t="shared" si="1"/>
        <v>0.2443820225</v>
      </c>
      <c r="F5" s="23">
        <f>'Hanchan Data'!C5/(B5 - C5)</f>
        <v>0</v>
      </c>
      <c r="G5" s="23"/>
      <c r="H5" s="24"/>
    </row>
    <row r="6">
      <c r="A6" s="3" t="str">
        <f>'Hanchan Data'!A6</f>
        <v>11 tiles 10 types</v>
      </c>
      <c r="B6" s="4">
        <f>'Hanchan Data'!B6 - 'Hanchan Data'!F6</f>
        <v>4920</v>
      </c>
      <c r="C6" s="4">
        <f>B6 - 'Hanchan Data'!H6</f>
        <v>4411</v>
      </c>
      <c r="D6" s="3">
        <f>'Hanchan Data'!D6</f>
        <v>401</v>
      </c>
      <c r="E6" s="5">
        <f t="shared" si="1"/>
        <v>0.09090909091</v>
      </c>
      <c r="F6" s="23">
        <f>'Hanchan Data'!C6/(B6 - C6)</f>
        <v>0.1296660118</v>
      </c>
      <c r="G6" s="23"/>
      <c r="H6" s="24"/>
    </row>
    <row r="7">
      <c r="A7" s="3" t="str">
        <f>'Hanchan Data'!A7</f>
        <v>10 tiles 10 types</v>
      </c>
      <c r="B7" s="4">
        <f>'Hanchan Data'!B7 - 'Hanchan Data'!F7</f>
        <v>3760</v>
      </c>
      <c r="C7" s="4">
        <f>B7 - 'Hanchan Data'!H7</f>
        <v>3606</v>
      </c>
      <c r="D7" s="3">
        <f>'Hanchan Data'!D7</f>
        <v>311</v>
      </c>
      <c r="E7" s="5">
        <f t="shared" si="1"/>
        <v>0.08624514698</v>
      </c>
      <c r="F7" s="23">
        <f>'Hanchan Data'!C7/(B7 - C7)</f>
        <v>0.03246753247</v>
      </c>
      <c r="G7" s="23"/>
      <c r="H7" s="24"/>
    </row>
    <row r="8">
      <c r="A8" s="3" t="str">
        <f>'Hanchan Data'!A8</f>
        <v>10 tiles 9 types</v>
      </c>
      <c r="B8" s="4">
        <f>'Hanchan Data'!B8 - 'Hanchan Data'!F8</f>
        <v>19611</v>
      </c>
      <c r="C8" s="4">
        <f>B8 - 'Hanchan Data'!H8</f>
        <v>8315</v>
      </c>
      <c r="D8" s="3">
        <f>'Hanchan Data'!D8</f>
        <v>282</v>
      </c>
      <c r="E8" s="5">
        <f t="shared" si="1"/>
        <v>0.03391461215</v>
      </c>
      <c r="F8" s="23">
        <f>'Hanchan Data'!C8/(B8 - C8)</f>
        <v>0.1450070822</v>
      </c>
      <c r="G8" s="23"/>
      <c r="H8" s="24"/>
    </row>
    <row r="9">
      <c r="A9" s="3" t="str">
        <f>'Hanchan Data'!A9</f>
        <v>9 tiles 9 types</v>
      </c>
      <c r="B9" s="4">
        <f>'Hanchan Data'!B9 - 'Hanchan Data'!F9</f>
        <v>6330</v>
      </c>
      <c r="C9" s="4">
        <f>B9 - 'Hanchan Data'!H9</f>
        <v>3987</v>
      </c>
      <c r="D9" s="3">
        <f>'Hanchan Data'!D9</f>
        <v>117</v>
      </c>
      <c r="E9" s="5">
        <f t="shared" si="1"/>
        <v>0.02934537246</v>
      </c>
      <c r="F9" s="23">
        <f>'Hanchan Data'!C9/(B9 - C9)</f>
        <v>0.05036278276</v>
      </c>
      <c r="G9" s="23"/>
      <c r="H9" s="24"/>
    </row>
    <row r="10">
      <c r="A10" s="3" t="str">
        <f>'Hanchan Data'!A10</f>
        <v>9 tiles 8 types</v>
      </c>
      <c r="B10" s="4">
        <f>'Hanchan Data'!B10 - 'Hanchan Data'!F10</f>
        <v>565796</v>
      </c>
      <c r="C10" s="4">
        <f>B10 - 'Hanchan Data'!H10</f>
        <v>47084</v>
      </c>
      <c r="D10" s="3">
        <f>'Hanchan Data'!D10</f>
        <v>525</v>
      </c>
      <c r="E10" s="5">
        <f t="shared" si="1"/>
        <v>0.0111502846</v>
      </c>
      <c r="F10" s="23">
        <f>'Hanchan Data'!C10/(B10 - C10)</f>
        <v>0.1224224618</v>
      </c>
      <c r="G10" s="23"/>
      <c r="H10" s="24"/>
    </row>
    <row r="11">
      <c r="A11" s="3" t="str">
        <f>'Hanchan Data'!A11</f>
        <v>8 tiles 8 types</v>
      </c>
      <c r="B11" s="4">
        <f>'Hanchan Data'!B11 - 'Hanchan Data'!F11</f>
        <v>430010</v>
      </c>
      <c r="C11" s="4">
        <f>B11 - 'Hanchan Data'!H11</f>
        <v>38457</v>
      </c>
      <c r="D11" s="3">
        <f>'Hanchan Data'!D11</f>
        <v>386</v>
      </c>
      <c r="E11" s="5">
        <f t="shared" si="1"/>
        <v>0.01003718439</v>
      </c>
      <c r="F11" s="23">
        <f>'Hanchan Data'!C11/(B11 - C11)</f>
        <v>0.08140405003</v>
      </c>
      <c r="G11" s="23"/>
      <c r="H11" s="24"/>
    </row>
    <row r="12">
      <c r="A12" s="3" t="str">
        <f>'Hanchan Data'!A12</f>
        <v>8 tiles 7 types</v>
      </c>
      <c r="B12" s="4">
        <f>'Hanchan Data'!B12 - 'Hanchan Data'!F12</f>
        <v>2231224</v>
      </c>
      <c r="C12" s="4">
        <f>B12 - 'Hanchan Data'!H12</f>
        <v>64728</v>
      </c>
      <c r="D12" s="3">
        <f>'Hanchan Data'!D12</f>
        <v>93</v>
      </c>
      <c r="E12" s="5">
        <f t="shared" si="1"/>
        <v>0.001436781609</v>
      </c>
      <c r="F12" s="23">
        <f>'Hanchan Data'!C12/(B12 - C12)</f>
        <v>0.1470194268</v>
      </c>
      <c r="G12" s="23"/>
      <c r="H12" s="24"/>
    </row>
    <row r="13">
      <c r="A13" s="3" t="str">
        <f>'Hanchan Data'!A13</f>
        <v>7 tiles 7 types</v>
      </c>
      <c r="B13" s="4">
        <f>'Hanchan Data'!B13 - 'Hanchan Data'!F13</f>
        <v>1590377</v>
      </c>
      <c r="C13" s="4">
        <f>B13 - 'Hanchan Data'!H13</f>
        <v>32788</v>
      </c>
      <c r="D13" s="3">
        <f>'Hanchan Data'!D13</f>
        <v>55</v>
      </c>
      <c r="E13" s="5">
        <f t="shared" si="1"/>
        <v>0.001677442967</v>
      </c>
      <c r="F13" s="23">
        <f>'Hanchan Data'!C13/(B13 - C13)</f>
        <v>0.1028564018</v>
      </c>
      <c r="G13" s="23"/>
      <c r="H13" s="24"/>
    </row>
    <row r="14">
      <c r="A14" s="3" t="str">
        <f>'Hanchan Data'!A14</f>
        <v>7 tiles 6 types</v>
      </c>
      <c r="B14" s="4">
        <f>'Hanchan Data'!B14 - 'Hanchan Data'!F14</f>
        <v>5359424</v>
      </c>
      <c r="C14" s="25" t="s">
        <v>19</v>
      </c>
      <c r="D14" s="3">
        <f>'Hanchan Data'!D14</f>
        <v>10</v>
      </c>
      <c r="E14" s="5">
        <f t="shared" ref="E14:E26" si="2">D14/B14</f>
        <v>0.000001865872153</v>
      </c>
      <c r="F14" s="23">
        <f>'Hanchan Data'!C14/B14</f>
        <v>0.1729014163</v>
      </c>
      <c r="G14" s="23"/>
      <c r="H14" s="24"/>
    </row>
    <row r="15">
      <c r="A15" s="3" t="str">
        <f>'Hanchan Data'!A15</f>
        <v>6 tiles 6 types</v>
      </c>
      <c r="B15" s="4">
        <f>'Hanchan Data'!B15 - 'Hanchan Data'!F15</f>
        <v>3832172</v>
      </c>
      <c r="C15" s="25" t="s">
        <v>19</v>
      </c>
      <c r="D15" s="3">
        <f>'Hanchan Data'!D15</f>
        <v>8</v>
      </c>
      <c r="E15" s="5">
        <f t="shared" si="2"/>
        <v>0.00000208758897</v>
      </c>
      <c r="F15" s="23">
        <f>'Hanchan Data'!C15/B15</f>
        <v>0.1316775447</v>
      </c>
      <c r="G15" s="23"/>
      <c r="H15" s="24"/>
    </row>
    <row r="16">
      <c r="A16" s="3" t="str">
        <f>'Hanchan Data'!A16</f>
        <v>6 tiles 5 types</v>
      </c>
      <c r="B16" s="4">
        <f>'Hanchan Data'!B16 - 'Hanchan Data'!F16</f>
        <v>7942664</v>
      </c>
      <c r="C16" s="25" t="s">
        <v>19</v>
      </c>
      <c r="D16" s="3">
        <f>'Hanchan Data'!D16</f>
        <v>2</v>
      </c>
      <c r="E16" s="5">
        <f t="shared" si="2"/>
        <v>0.0000002518046842</v>
      </c>
      <c r="F16" s="23">
        <f>'Hanchan Data'!C16/B16</f>
        <v>0.2068442024</v>
      </c>
      <c r="G16" s="23"/>
      <c r="H16" s="24"/>
    </row>
    <row r="17">
      <c r="A17" s="3" t="str">
        <f>'Hanchan Data'!A17</f>
        <v>5 tiles 5 types</v>
      </c>
      <c r="B17" s="4">
        <f>'Hanchan Data'!B17 - 'Hanchan Data'!F17</f>
        <v>6059995</v>
      </c>
      <c r="C17" s="25" t="s">
        <v>19</v>
      </c>
      <c r="D17" s="3">
        <f>'Hanchan Data'!D17</f>
        <v>0</v>
      </c>
      <c r="E17" s="5">
        <f t="shared" si="2"/>
        <v>0</v>
      </c>
      <c r="F17" s="23">
        <f>'Hanchan Data'!C17/B17</f>
        <v>0.1692474994</v>
      </c>
      <c r="G17" s="23"/>
      <c r="H17" s="24"/>
    </row>
    <row r="18">
      <c r="A18" s="3" t="str">
        <f>'Hanchan Data'!A18</f>
        <v>5 tiles 4 types</v>
      </c>
      <c r="B18" s="4">
        <f>'Hanchan Data'!B18 - 'Hanchan Data'!F18</f>
        <v>7176044</v>
      </c>
      <c r="C18" s="25" t="s">
        <v>19</v>
      </c>
      <c r="D18" s="3">
        <f>'Hanchan Data'!D18</f>
        <v>1</v>
      </c>
      <c r="E18" s="5">
        <f t="shared" si="2"/>
        <v>0.0000001393525458</v>
      </c>
      <c r="F18" s="23">
        <f>'Hanchan Data'!C18/B18</f>
        <v>0.2445483891</v>
      </c>
      <c r="G18" s="23"/>
      <c r="H18" s="24"/>
    </row>
    <row r="19">
      <c r="A19" s="3" t="str">
        <f>'Hanchan Data'!A19</f>
        <v>4 tiles 4 types</v>
      </c>
      <c r="B19" s="4">
        <f>'Hanchan Data'!B19 - 'Hanchan Data'!F19</f>
        <v>6309286</v>
      </c>
      <c r="C19" s="25" t="s">
        <v>19</v>
      </c>
      <c r="D19" s="26">
        <f>'Hanchan Data'!D19</f>
        <v>1</v>
      </c>
      <c r="E19" s="5">
        <f t="shared" si="2"/>
        <v>0.0000001584965399</v>
      </c>
      <c r="F19" s="23">
        <f>'Hanchan Data'!C19/B19</f>
        <v>0.2148872313</v>
      </c>
      <c r="G19" s="23"/>
      <c r="H19" s="24"/>
    </row>
    <row r="20">
      <c r="A20" s="3" t="str">
        <f>'Hanchan Data'!A20</f>
        <v>4 tiles 3 types</v>
      </c>
      <c r="B20" s="4">
        <f>'Hanchan Data'!B20 - 'Hanchan Data'!F20</f>
        <v>3804175</v>
      </c>
      <c r="C20" s="25" t="s">
        <v>19</v>
      </c>
      <c r="D20" s="26">
        <f>'Hanchan Data'!D20</f>
        <v>0</v>
      </c>
      <c r="E20" s="5">
        <f t="shared" si="2"/>
        <v>0</v>
      </c>
      <c r="F20" s="23">
        <f>'Hanchan Data'!C20/B20</f>
        <v>0.2858475228</v>
      </c>
      <c r="G20" s="23"/>
    </row>
    <row r="21">
      <c r="A21" s="3" t="str">
        <f>'Hanchan Data'!A21</f>
        <v>3 tiles 3 types</v>
      </c>
      <c r="B21" s="4">
        <f>'Hanchan Data'!B21 - 'Hanchan Data'!F21</f>
        <v>4240487</v>
      </c>
      <c r="C21" s="25" t="s">
        <v>19</v>
      </c>
      <c r="D21" s="26">
        <f>'Hanchan Data'!D21</f>
        <v>0</v>
      </c>
      <c r="E21" s="5">
        <f t="shared" si="2"/>
        <v>0</v>
      </c>
      <c r="F21" s="23">
        <f>'Hanchan Data'!C21/B21</f>
        <v>0.2672216658</v>
      </c>
      <c r="G21" s="23"/>
    </row>
    <row r="22">
      <c r="A22" s="3" t="str">
        <f>'Hanchan Data'!A22</f>
        <v>3 tiles 2 types</v>
      </c>
      <c r="B22" s="4">
        <f>'Hanchan Data'!B22 - 'Hanchan Data'!F22</f>
        <v>1071705</v>
      </c>
      <c r="C22" s="25" t="s">
        <v>19</v>
      </c>
      <c r="D22" s="26">
        <f>'Hanchan Data'!D22</f>
        <v>0</v>
      </c>
      <c r="E22" s="5">
        <f t="shared" si="2"/>
        <v>0</v>
      </c>
      <c r="F22" s="23">
        <f>'Hanchan Data'!C22/B22</f>
        <v>0.331334649</v>
      </c>
      <c r="G22" s="23"/>
    </row>
    <row r="23">
      <c r="A23" s="3" t="str">
        <f>'Hanchan Data'!A23</f>
        <v>2 tiles 2 types</v>
      </c>
      <c r="B23" s="4">
        <f>'Hanchan Data'!B23 - 'Hanchan Data'!F23</f>
        <v>1756118</v>
      </c>
      <c r="C23" s="25" t="s">
        <v>19</v>
      </c>
      <c r="D23" s="26">
        <f>'Hanchan Data'!D23</f>
        <v>0</v>
      </c>
      <c r="E23" s="5">
        <f t="shared" si="2"/>
        <v>0</v>
      </c>
      <c r="F23" s="23">
        <f>'Hanchan Data'!C23/B23</f>
        <v>0.3255367806</v>
      </c>
      <c r="G23" s="23"/>
    </row>
    <row r="24">
      <c r="A24" s="3" t="str">
        <f>'Hanchan Data'!A24</f>
        <v>2 tiles 1 types</v>
      </c>
      <c r="B24" s="4">
        <f>'Hanchan Data'!B24 - 'Hanchan Data'!F24</f>
        <v>121686</v>
      </c>
      <c r="C24" s="25" t="s">
        <v>19</v>
      </c>
      <c r="D24" s="26">
        <f>'Hanchan Data'!D24</f>
        <v>0</v>
      </c>
      <c r="E24" s="5">
        <f t="shared" si="2"/>
        <v>0</v>
      </c>
      <c r="F24" s="23">
        <f>'Hanchan Data'!C24/B24</f>
        <v>0.377093503</v>
      </c>
      <c r="G24" s="23"/>
    </row>
    <row r="25">
      <c r="A25" s="3" t="str">
        <f>'Hanchan Data'!A25</f>
        <v>1 tiles 1 types</v>
      </c>
      <c r="B25" s="4">
        <f>'Hanchan Data'!B25 - 'Hanchan Data'!F25</f>
        <v>403984</v>
      </c>
      <c r="C25" s="25" t="s">
        <v>19</v>
      </c>
      <c r="D25" s="26">
        <f>'Hanchan Data'!D25</f>
        <v>0</v>
      </c>
      <c r="E25" s="5">
        <f t="shared" si="2"/>
        <v>0</v>
      </c>
      <c r="F25" s="23">
        <f>'Hanchan Data'!C25/B25</f>
        <v>0.3843716583</v>
      </c>
      <c r="G25" s="23"/>
    </row>
    <row r="26">
      <c r="A26" s="6" t="str">
        <f>'Hanchan Data'!A26</f>
        <v>0 tiles 0 types</v>
      </c>
      <c r="B26" s="7">
        <f>'Hanchan Data'!B26 - 'Hanchan Data'!F26</f>
        <v>39239</v>
      </c>
      <c r="C26" s="27" t="s">
        <v>19</v>
      </c>
      <c r="D26" s="28">
        <f>'Hanchan Data'!D26</f>
        <v>0</v>
      </c>
      <c r="E26" s="8">
        <f t="shared" si="2"/>
        <v>0</v>
      </c>
      <c r="F26" s="29">
        <f>'Hanchan Data'!C26/B26</f>
        <v>0.4409898315</v>
      </c>
      <c r="G26" s="2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0"/>
    <col customWidth="1" min="2" max="2" width="9.63"/>
    <col customWidth="1" min="3" max="3" width="9.13"/>
    <col customWidth="1" min="4" max="4" width="6.0"/>
    <col customWidth="1" min="5" max="5" width="9.0"/>
    <col customWidth="1" min="6" max="6" width="8.5"/>
    <col customWidth="1" min="7" max="7" width="14.88"/>
    <col customWidth="1" min="8" max="8" width="9.63"/>
  </cols>
  <sheetData>
    <row r="1">
      <c r="A1" s="9" t="s">
        <v>1</v>
      </c>
      <c r="B1" s="9" t="s">
        <v>14</v>
      </c>
      <c r="C1" s="9" t="s">
        <v>15</v>
      </c>
      <c r="D1" s="9" t="s">
        <v>16</v>
      </c>
      <c r="E1" s="9" t="s">
        <v>17</v>
      </c>
      <c r="F1" s="30" t="s">
        <v>18</v>
      </c>
      <c r="G1" s="21"/>
      <c r="H1" s="1"/>
    </row>
    <row r="2">
      <c r="A2" s="10" t="str">
        <f>'Sanma Data'!A2</f>
        <v>14 tiles 13 types</v>
      </c>
      <c r="B2" s="31">
        <f>'Sanma Data'!B2 - 'Sanma Data'!F2</f>
        <v>1</v>
      </c>
      <c r="C2" s="11">
        <f>B2 - 'Sanma Data'!H2</f>
        <v>1</v>
      </c>
      <c r="D2" s="31">
        <f>'Sanma Data'!D2</f>
        <v>1</v>
      </c>
      <c r="E2" s="16">
        <f t="shared" ref="E2:E27" si="1">D2/C2</f>
        <v>1</v>
      </c>
      <c r="F2" s="32">
        <f>'Sanma Data'!C2/B2</f>
        <v>0</v>
      </c>
      <c r="G2" s="23"/>
      <c r="H2" s="33"/>
    </row>
    <row r="3">
      <c r="A3" s="3" t="str">
        <f>'Sanma Data'!A3</f>
        <v>13 tiles 12 types</v>
      </c>
      <c r="B3" s="34">
        <f>'Sanma Data'!B3 - 'Sanma Data'!F3</f>
        <v>30</v>
      </c>
      <c r="C3" s="4">
        <f>B3 - 'Sanma Data'!H3</f>
        <v>30</v>
      </c>
      <c r="D3" s="34">
        <f>'Sanma Data'!D3</f>
        <v>22</v>
      </c>
      <c r="E3" s="5">
        <f t="shared" si="1"/>
        <v>0.7333333333</v>
      </c>
      <c r="F3" s="33">
        <f>'Sanma Data'!C3/B3</f>
        <v>0</v>
      </c>
      <c r="G3" s="23"/>
      <c r="H3" s="33"/>
    </row>
    <row r="4">
      <c r="A4" s="3" t="str">
        <f>'Sanma Data'!A4</f>
        <v>12 tiles 12 types</v>
      </c>
      <c r="B4" s="34">
        <f>'Sanma Data'!B4 - 'Sanma Data'!F4</f>
        <v>33</v>
      </c>
      <c r="C4" s="4">
        <f>B4 - 'Sanma Data'!H4</f>
        <v>33</v>
      </c>
      <c r="D4" s="34">
        <f>'Sanma Data'!D4</f>
        <v>23</v>
      </c>
      <c r="E4" s="5">
        <f t="shared" si="1"/>
        <v>0.696969697</v>
      </c>
      <c r="F4" s="33">
        <f>'Sanma Data'!C4/B4</f>
        <v>0</v>
      </c>
      <c r="G4" s="23"/>
      <c r="H4" s="33"/>
    </row>
    <row r="5">
      <c r="A5" s="3" t="str">
        <f>'Sanma Data'!A5</f>
        <v>12 tiles 11 types</v>
      </c>
      <c r="B5" s="34">
        <f>'Sanma Data'!B5 - 'Sanma Data'!F5</f>
        <v>853</v>
      </c>
      <c r="C5" s="4">
        <f>B5 - 'Sanma Data'!H5</f>
        <v>841</v>
      </c>
      <c r="D5" s="34">
        <f>'Sanma Data'!D5</f>
        <v>290</v>
      </c>
      <c r="E5" s="5">
        <f t="shared" si="1"/>
        <v>0.3448275862</v>
      </c>
      <c r="F5" s="33">
        <f>'Sanma Data'!C5/(B5 - C5)</f>
        <v>0.1666666667</v>
      </c>
      <c r="G5" s="23"/>
      <c r="H5" s="33"/>
    </row>
    <row r="6">
      <c r="A6" s="3" t="str">
        <f>'Sanma Data'!A6</f>
        <v>11 tiles 11 types</v>
      </c>
      <c r="B6" s="34">
        <f>'Sanma Data'!B6 - 'Sanma Data'!F6</f>
        <v>663</v>
      </c>
      <c r="C6" s="4">
        <f>B6 - 'Sanma Data'!H6</f>
        <v>656</v>
      </c>
      <c r="D6" s="34">
        <f>'Sanma Data'!D6</f>
        <v>198</v>
      </c>
      <c r="E6" s="5">
        <f t="shared" si="1"/>
        <v>0.3018292683</v>
      </c>
      <c r="F6" s="33">
        <f>'Sanma Data'!C6/(B6 - C6)</f>
        <v>0.1428571429</v>
      </c>
      <c r="G6" s="23"/>
      <c r="H6" s="33"/>
    </row>
    <row r="7">
      <c r="A7" s="3" t="str">
        <f>'Sanma Data'!A7</f>
        <v>11 tiles 10 types</v>
      </c>
      <c r="B7" s="34">
        <f>'Sanma Data'!B7 - 'Sanma Data'!F7</f>
        <v>11739</v>
      </c>
      <c r="C7" s="4">
        <f>B7 - 'Sanma Data'!H7</f>
        <v>10332</v>
      </c>
      <c r="D7" s="34">
        <f>'Sanma Data'!D7</f>
        <v>1325</v>
      </c>
      <c r="E7" s="5">
        <f t="shared" si="1"/>
        <v>0.1282423539</v>
      </c>
      <c r="F7" s="33">
        <f>'Sanma Data'!C7/(B7 - C7)</f>
        <v>0.1400142146</v>
      </c>
      <c r="G7" s="23"/>
      <c r="H7" s="33"/>
    </row>
    <row r="8">
      <c r="A8" s="3" t="str">
        <f>'Sanma Data'!A8</f>
        <v>10 tiles 10 types</v>
      </c>
      <c r="B8" s="34">
        <f>'Sanma Data'!B8 - 'Sanma Data'!F8</f>
        <v>5974</v>
      </c>
      <c r="C8" s="4">
        <f>B8 - 'Sanma Data'!H8</f>
        <v>5410</v>
      </c>
      <c r="D8" s="34">
        <f>'Sanma Data'!D8</f>
        <v>617</v>
      </c>
      <c r="E8" s="5">
        <f t="shared" si="1"/>
        <v>0.1140480591</v>
      </c>
      <c r="F8" s="33">
        <f>'Sanma Data'!C8/(B8 - C8)</f>
        <v>0.0975177305</v>
      </c>
      <c r="G8" s="23"/>
      <c r="H8" s="33"/>
    </row>
    <row r="9">
      <c r="A9" s="3" t="str">
        <f>'Sanma Data'!A9</f>
        <v>10 tiles 9 types</v>
      </c>
      <c r="B9" s="34">
        <f>'Sanma Data'!B9 - 'Sanma Data'!F9</f>
        <v>61610</v>
      </c>
      <c r="C9" s="4">
        <f>B9 - 'Sanma Data'!H9</f>
        <v>24988</v>
      </c>
      <c r="D9" s="34">
        <f>'Sanma Data'!D9</f>
        <v>1300</v>
      </c>
      <c r="E9" s="5">
        <f t="shared" si="1"/>
        <v>0.05202497199</v>
      </c>
      <c r="F9" s="33">
        <f>'Sanma Data'!C9/(B9 - C9)</f>
        <v>0.1607503686</v>
      </c>
      <c r="G9" s="23"/>
      <c r="H9" s="33"/>
    </row>
    <row r="10">
      <c r="A10" s="3" t="str">
        <f>'Sanma Data'!A10</f>
        <v>9 tiles 9 types</v>
      </c>
      <c r="B10" s="34">
        <f>'Sanma Data'!B10 - 'Sanma Data'!F10</f>
        <v>24978</v>
      </c>
      <c r="C10" s="4">
        <f>B10 - 'Sanma Data'!H10</f>
        <v>10337</v>
      </c>
      <c r="D10" s="34">
        <f>'Sanma Data'!D10</f>
        <v>519</v>
      </c>
      <c r="E10" s="5">
        <f t="shared" si="1"/>
        <v>0.05020799071</v>
      </c>
      <c r="F10" s="33">
        <f>'Sanma Data'!C10/(B10 - C10)</f>
        <v>0.1110579878</v>
      </c>
      <c r="G10" s="23"/>
      <c r="H10" s="33"/>
    </row>
    <row r="11">
      <c r="A11" s="3" t="str">
        <f>'Sanma Data'!A11</f>
        <v>9 tiles 8 types</v>
      </c>
      <c r="B11" s="34">
        <f>'Sanma Data'!B11 - 'Sanma Data'!F11</f>
        <v>597877</v>
      </c>
      <c r="C11" s="4">
        <f>B11 - 'Sanma Data'!H11</f>
        <v>34238</v>
      </c>
      <c r="D11" s="34">
        <f>'Sanma Data'!D11</f>
        <v>628</v>
      </c>
      <c r="E11" s="5">
        <f t="shared" si="1"/>
        <v>0.01834219289</v>
      </c>
      <c r="F11" s="33">
        <f>'Sanma Data'!C11/(B11 - C11)</f>
        <v>0.1919686182</v>
      </c>
      <c r="G11" s="23"/>
      <c r="H11" s="33"/>
    </row>
    <row r="12">
      <c r="A12" s="3" t="str">
        <f>'Sanma Data'!A12</f>
        <v>8 tiles 8 types</v>
      </c>
      <c r="B12" s="34">
        <f>'Sanma Data'!B12 - 'Sanma Data'!F12</f>
        <v>238543</v>
      </c>
      <c r="C12" s="4">
        <f>B12 - 'Sanma Data'!H12</f>
        <v>11385</v>
      </c>
      <c r="D12" s="34">
        <f>'Sanma Data'!D12</f>
        <v>205</v>
      </c>
      <c r="E12" s="5">
        <f t="shared" si="1"/>
        <v>0.01800614844</v>
      </c>
      <c r="F12" s="33">
        <f>'Sanma Data'!C12/(B12 - C12)</f>
        <v>0.1598843096</v>
      </c>
      <c r="G12" s="23"/>
      <c r="H12" s="33"/>
    </row>
    <row r="13">
      <c r="A13" s="3" t="str">
        <f>'Sanma Data'!A13</f>
        <v>8 tiles 7 types</v>
      </c>
      <c r="B13" s="34">
        <f>'Sanma Data'!B13 - 'Sanma Data'!F13</f>
        <v>1542903</v>
      </c>
      <c r="C13" s="4">
        <f>B13 - 'Sanma Data'!H13</f>
        <v>41896</v>
      </c>
      <c r="D13" s="34">
        <f>'Sanma Data'!D13</f>
        <v>124</v>
      </c>
      <c r="E13" s="5">
        <f t="shared" si="1"/>
        <v>0.002959709757</v>
      </c>
      <c r="F13" s="33">
        <f>'Sanma Data'!C13/(B13 - C13)</f>
        <v>0.231160814</v>
      </c>
      <c r="G13" s="23"/>
      <c r="H13" s="33"/>
    </row>
    <row r="14">
      <c r="A14" s="3" t="str">
        <f>'Sanma Data'!A14</f>
        <v>7 tiles 7 types</v>
      </c>
      <c r="B14" s="34">
        <f>'Sanma Data'!B14 - 'Sanma Data'!F14</f>
        <v>567890</v>
      </c>
      <c r="C14" s="4">
        <f>B14 - 'Sanma Data'!H14</f>
        <v>10183</v>
      </c>
      <c r="D14" s="34">
        <f>'Sanma Data'!D14</f>
        <v>28</v>
      </c>
      <c r="E14" s="5">
        <f t="shared" si="1"/>
        <v>0.002749680841</v>
      </c>
      <c r="F14" s="33">
        <f>'Sanma Data'!C14/(B14 - C14)</f>
        <v>0.1976252764</v>
      </c>
      <c r="G14" s="23"/>
      <c r="H14" s="33"/>
    </row>
    <row r="15">
      <c r="A15" s="3" t="str">
        <f>'Sanma Data'!A15</f>
        <v>7 tiles 6 types</v>
      </c>
      <c r="B15" s="34">
        <f>'Sanma Data'!B15 - 'Sanma Data'!F15</f>
        <v>2395902</v>
      </c>
      <c r="C15" s="4">
        <f>B15 - 'Sanma Data'!H15</f>
        <v>2395902</v>
      </c>
      <c r="D15" s="34">
        <f>'Sanma Data'!D15</f>
        <v>25</v>
      </c>
      <c r="E15" s="5">
        <f t="shared" si="1"/>
        <v>0.00001043448355</v>
      </c>
      <c r="F15" s="33">
        <f>'Sanma Data'!C15/B15</f>
        <v>0.2701103801</v>
      </c>
      <c r="G15" s="23"/>
      <c r="H15" s="33"/>
    </row>
    <row r="16">
      <c r="A16" s="3" t="str">
        <f>'Sanma Data'!A16</f>
        <v>6 tiles 6 types</v>
      </c>
      <c r="B16" s="34">
        <f>'Sanma Data'!B16 - 'Sanma Data'!F16</f>
        <v>866592</v>
      </c>
      <c r="C16" s="4">
        <f>B16 - 'Sanma Data'!H16</f>
        <v>866592</v>
      </c>
      <c r="D16" s="34">
        <f>'Sanma Data'!D16</f>
        <v>8</v>
      </c>
      <c r="E16" s="5">
        <f t="shared" si="1"/>
        <v>0.000009231564566</v>
      </c>
      <c r="F16" s="33">
        <f>'Sanma Data'!C16/B16</f>
        <v>0.2423770356</v>
      </c>
      <c r="G16" s="23"/>
      <c r="H16" s="33"/>
    </row>
    <row r="17">
      <c r="A17" s="3" t="str">
        <f>'Sanma Data'!A17</f>
        <v>6 tiles 5 types</v>
      </c>
      <c r="B17" s="34">
        <f>'Sanma Data'!B17 - 'Sanma Data'!F17</f>
        <v>2244409</v>
      </c>
      <c r="C17" s="4">
        <f>B17 - 'Sanma Data'!H17</f>
        <v>2244409</v>
      </c>
      <c r="D17" s="34">
        <f>'Sanma Data'!D17</f>
        <v>5</v>
      </c>
      <c r="E17" s="5">
        <f t="shared" si="1"/>
        <v>0.000002227757953</v>
      </c>
      <c r="F17" s="33">
        <f>'Sanma Data'!C17/B17</f>
        <v>0.3198877745</v>
      </c>
      <c r="G17" s="23"/>
      <c r="H17" s="33"/>
    </row>
    <row r="18">
      <c r="A18" s="3" t="str">
        <f>'Sanma Data'!A18</f>
        <v>5 tiles 5 types</v>
      </c>
      <c r="B18" s="34">
        <f>'Sanma Data'!B18 - 'Sanma Data'!F18</f>
        <v>864205</v>
      </c>
      <c r="C18" s="4">
        <f>B18 - 'Sanma Data'!H18</f>
        <v>864205</v>
      </c>
      <c r="D18" s="34">
        <f>'Sanma Data'!D18</f>
        <v>1</v>
      </c>
      <c r="E18" s="5">
        <f t="shared" si="1"/>
        <v>0.000001157132856</v>
      </c>
      <c r="F18" s="33">
        <f>'Sanma Data'!C18/B18</f>
        <v>0.2967617637</v>
      </c>
      <c r="G18" s="23"/>
      <c r="H18" s="33"/>
    </row>
    <row r="19">
      <c r="A19" s="35" t="str">
        <f>'Sanma Data'!A19</f>
        <v>5 tiles 4 types</v>
      </c>
      <c r="B19" s="4">
        <f>'Sanma Data'!B19 - 'Sanma Data'!F19</f>
        <v>1261384</v>
      </c>
      <c r="C19" s="4">
        <f>B19 - 'Sanma Data'!H19</f>
        <v>1261384</v>
      </c>
      <c r="D19" s="4">
        <f>'Sanma Data'!D19</f>
        <v>0</v>
      </c>
      <c r="E19" s="5">
        <f t="shared" si="1"/>
        <v>0</v>
      </c>
      <c r="F19" s="5">
        <f>'Sanma Data'!C19/B19</f>
        <v>0.3739194409</v>
      </c>
    </row>
    <row r="20">
      <c r="A20" s="35" t="str">
        <f>'Sanma Data'!A20</f>
        <v>4 tiles 4 types</v>
      </c>
      <c r="B20" s="4">
        <f>'Sanma Data'!B20 - 'Sanma Data'!F20</f>
        <v>562946</v>
      </c>
      <c r="C20" s="4">
        <f>B20 - 'Sanma Data'!H20</f>
        <v>562946</v>
      </c>
      <c r="D20" s="4">
        <f>'Sanma Data'!D20</f>
        <v>0</v>
      </c>
      <c r="E20" s="5">
        <f t="shared" si="1"/>
        <v>0</v>
      </c>
      <c r="F20" s="5">
        <f>'Sanma Data'!C20/B20</f>
        <v>0.358458893</v>
      </c>
    </row>
    <row r="21">
      <c r="A21" s="35" t="str">
        <f>'Sanma Data'!A21</f>
        <v>4 tiles 3 types</v>
      </c>
      <c r="B21" s="4">
        <f>'Sanma Data'!B21 - 'Sanma Data'!F21</f>
        <v>404762</v>
      </c>
      <c r="C21" s="4">
        <f>B21 - 'Sanma Data'!H21</f>
        <v>404762</v>
      </c>
      <c r="D21" s="4">
        <f>'Sanma Data'!D21</f>
        <v>0</v>
      </c>
      <c r="E21" s="5">
        <f t="shared" si="1"/>
        <v>0</v>
      </c>
      <c r="F21" s="5">
        <f>'Sanma Data'!C21/B21</f>
        <v>0.4314337808</v>
      </c>
    </row>
    <row r="22">
      <c r="A22" s="35" t="str">
        <f>'Sanma Data'!A22</f>
        <v>3 tiles 3 types</v>
      </c>
      <c r="B22" s="4">
        <f>'Sanma Data'!B22 - 'Sanma Data'!F22</f>
        <v>234479</v>
      </c>
      <c r="C22" s="4">
        <f>B22 - 'Sanma Data'!H22</f>
        <v>234479</v>
      </c>
      <c r="D22" s="4">
        <f>'Sanma Data'!D22</f>
        <v>0</v>
      </c>
      <c r="E22" s="5">
        <f t="shared" si="1"/>
        <v>0</v>
      </c>
      <c r="F22" s="5">
        <f>'Sanma Data'!C22/B22</f>
        <v>0.4276161191</v>
      </c>
    </row>
    <row r="23">
      <c r="A23" s="35" t="str">
        <f>'Sanma Data'!A23</f>
        <v>3 tiles 2 types</v>
      </c>
      <c r="B23" s="4">
        <f>'Sanma Data'!B23 - 'Sanma Data'!F23</f>
        <v>67394</v>
      </c>
      <c r="C23" s="4">
        <f>B23 - 'Sanma Data'!H23</f>
        <v>67394</v>
      </c>
      <c r="D23" s="4">
        <f>'Sanma Data'!D23</f>
        <v>0</v>
      </c>
      <c r="E23" s="5">
        <f t="shared" si="1"/>
        <v>0</v>
      </c>
      <c r="F23" s="5">
        <f>'Sanma Data'!C23/B23</f>
        <v>0.4940350773</v>
      </c>
    </row>
    <row r="24">
      <c r="A24" s="35" t="str">
        <f>'Sanma Data'!A24</f>
        <v>2 tiles 2 types</v>
      </c>
      <c r="B24" s="4">
        <f>'Sanma Data'!B24 - 'Sanma Data'!F24</f>
        <v>60013</v>
      </c>
      <c r="C24" s="4">
        <f>B24 - 'Sanma Data'!H24</f>
        <v>60013</v>
      </c>
      <c r="D24" s="4">
        <f>'Sanma Data'!D24</f>
        <v>0</v>
      </c>
      <c r="E24" s="5">
        <f t="shared" si="1"/>
        <v>0</v>
      </c>
      <c r="F24" s="5">
        <f>'Sanma Data'!C24/B24</f>
        <v>0.5006581907</v>
      </c>
    </row>
    <row r="25">
      <c r="A25" s="35" t="str">
        <f>'Sanma Data'!A25</f>
        <v>2 tiles 1 types</v>
      </c>
      <c r="B25" s="4">
        <f>'Sanma Data'!B25 - 'Sanma Data'!F25</f>
        <v>4398</v>
      </c>
      <c r="C25" s="4">
        <f>B25 - 'Sanma Data'!H25</f>
        <v>4398</v>
      </c>
      <c r="D25" s="4">
        <f>'Sanma Data'!D25</f>
        <v>0</v>
      </c>
      <c r="E25" s="5">
        <f t="shared" si="1"/>
        <v>0</v>
      </c>
      <c r="F25" s="5">
        <f>'Sanma Data'!C25/B25</f>
        <v>0.5502501137</v>
      </c>
    </row>
    <row r="26">
      <c r="A26" s="35" t="str">
        <f>'Sanma Data'!A26</f>
        <v>1 tiles 1 types</v>
      </c>
      <c r="B26" s="4">
        <f>'Sanma Data'!B26 - 'Sanma Data'!F26</f>
        <v>8429</v>
      </c>
      <c r="C26" s="4">
        <f>B26 - 'Sanma Data'!H26</f>
        <v>8429</v>
      </c>
      <c r="D26" s="4">
        <f>'Sanma Data'!D26</f>
        <v>0</v>
      </c>
      <c r="E26" s="5">
        <f t="shared" si="1"/>
        <v>0</v>
      </c>
      <c r="F26" s="5">
        <f>'Sanma Data'!C26/B26</f>
        <v>0.5622256495</v>
      </c>
    </row>
    <row r="27">
      <c r="A27" s="36" t="str">
        <f>'Sanma Data'!A27</f>
        <v>0 tiles 0 types</v>
      </c>
      <c r="B27" s="7">
        <f>'Sanma Data'!B27 - 'Sanma Data'!F27</f>
        <v>489</v>
      </c>
      <c r="C27" s="7">
        <f>B27 - 'Sanma Data'!H27</f>
        <v>489</v>
      </c>
      <c r="D27" s="7">
        <f>'Sanma Data'!D27</f>
        <v>0</v>
      </c>
      <c r="E27" s="8">
        <f t="shared" si="1"/>
        <v>0</v>
      </c>
      <c r="F27" s="8">
        <f>'Sanma Data'!C27/B27</f>
        <v>0.6216768916</v>
      </c>
    </row>
    <row r="28">
      <c r="B28" s="34"/>
      <c r="C28" s="34"/>
      <c r="D28" s="34"/>
      <c r="E28" s="33"/>
      <c r="F28" s="33"/>
    </row>
    <row r="29">
      <c r="B29" s="34"/>
      <c r="C29" s="34"/>
      <c r="D29" s="34"/>
      <c r="E29" s="33"/>
      <c r="F29" s="3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0"/>
    <col customWidth="1" min="2" max="2" width="9.63"/>
    <col customWidth="1" min="3" max="3" width="8.88"/>
    <col customWidth="1" min="4" max="4" width="5.88"/>
    <col customWidth="1" min="5" max="5" width="9.0"/>
    <col customWidth="1" min="6" max="6" width="8.5"/>
  </cols>
  <sheetData>
    <row r="1">
      <c r="A1" s="2" t="s">
        <v>1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</row>
    <row r="2">
      <c r="A2" s="3" t="str">
        <f>'Tonpu Data'!A2</f>
        <v>13 tiles 12 types</v>
      </c>
      <c r="B2" s="4">
        <f>'Tonpu Data'!B2 - 'Tonpu Data'!F2</f>
        <v>1</v>
      </c>
      <c r="C2" s="4">
        <f>B2 - 'Tonpu Data'!H2</f>
        <v>1</v>
      </c>
      <c r="D2" s="3">
        <f>'Tonpu Data'!D2</f>
        <v>0</v>
      </c>
      <c r="E2" s="5">
        <f t="shared" ref="E2:E13" si="1">D2/C2</f>
        <v>0</v>
      </c>
      <c r="F2" s="19">
        <v>0.0</v>
      </c>
    </row>
    <row r="3">
      <c r="A3" s="3" t="str">
        <f>'Tonpu Data'!A3</f>
        <v>12 tiles 12 types</v>
      </c>
      <c r="B3" s="4">
        <f>'Tonpu Data'!B3 - 'Tonpu Data'!F3</f>
        <v>1</v>
      </c>
      <c r="C3" s="4">
        <f>B3 - 'Tonpu Data'!H3</f>
        <v>1</v>
      </c>
      <c r="D3" s="3">
        <f>'Tonpu Data'!D3</f>
        <v>1</v>
      </c>
      <c r="E3" s="5">
        <f t="shared" si="1"/>
        <v>1</v>
      </c>
      <c r="F3" s="19">
        <v>0.0</v>
      </c>
    </row>
    <row r="4">
      <c r="A4" s="3" t="str">
        <f>'Tonpu Data'!A4</f>
        <v>12 tiles 11 types</v>
      </c>
      <c r="B4" s="4">
        <f>'Tonpu Data'!B4 - 'Tonpu Data'!F4</f>
        <v>53</v>
      </c>
      <c r="C4" s="4">
        <f>B4 - 'Tonpu Data'!H4</f>
        <v>52</v>
      </c>
      <c r="D4" s="3">
        <f>'Tonpu Data'!D4</f>
        <v>14</v>
      </c>
      <c r="E4" s="5">
        <f t="shared" si="1"/>
        <v>0.2692307692</v>
      </c>
      <c r="F4" s="5">
        <f>'Tonpu Data'!C4/(B4 - C4)</f>
        <v>0</v>
      </c>
    </row>
    <row r="5">
      <c r="A5" s="3" t="str">
        <f>'Tonpu Data'!A5</f>
        <v>11 tiles 11 types</v>
      </c>
      <c r="B5" s="4">
        <f>'Tonpu Data'!B5 - 'Tonpu Data'!F5</f>
        <v>61</v>
      </c>
      <c r="C5" s="4">
        <f>B5 - 'Tonpu Data'!H5</f>
        <v>61</v>
      </c>
      <c r="D5" s="3">
        <f>'Tonpu Data'!D5</f>
        <v>18</v>
      </c>
      <c r="E5" s="5">
        <f t="shared" si="1"/>
        <v>0.2950819672</v>
      </c>
      <c r="F5" s="19">
        <v>0.0</v>
      </c>
    </row>
    <row r="6">
      <c r="A6" s="3" t="str">
        <f>'Tonpu Data'!A6</f>
        <v>11 tiles 10 types</v>
      </c>
      <c r="B6" s="4">
        <f>'Tonpu Data'!B6 - 'Tonpu Data'!F6</f>
        <v>842</v>
      </c>
      <c r="C6" s="4">
        <f>B6 - 'Tonpu Data'!H6</f>
        <v>729</v>
      </c>
      <c r="D6" s="3">
        <f>'Tonpu Data'!D6</f>
        <v>63</v>
      </c>
      <c r="E6" s="5">
        <f t="shared" si="1"/>
        <v>0.08641975309</v>
      </c>
      <c r="F6" s="5">
        <f>'Tonpu Data'!C6/(B6 - C6)</f>
        <v>0.1061946903</v>
      </c>
    </row>
    <row r="7">
      <c r="A7" s="3" t="str">
        <f>'Tonpu Data'!A7</f>
        <v>10 tiles 10 types</v>
      </c>
      <c r="B7" s="4">
        <f>'Tonpu Data'!B7 - 'Tonpu Data'!F7</f>
        <v>499</v>
      </c>
      <c r="C7" s="4">
        <f>B7 - 'Tonpu Data'!H7</f>
        <v>471</v>
      </c>
      <c r="D7" s="3">
        <f>'Tonpu Data'!D7</f>
        <v>64</v>
      </c>
      <c r="E7" s="5">
        <f t="shared" si="1"/>
        <v>0.135881104</v>
      </c>
      <c r="F7" s="5">
        <f>'Tonpu Data'!C7/(B7 - C7)</f>
        <v>0.1071428571</v>
      </c>
    </row>
    <row r="8">
      <c r="A8" s="3" t="str">
        <f>'Tonpu Data'!A8</f>
        <v>10 tiles 9 types</v>
      </c>
      <c r="B8" s="4">
        <f>'Tonpu Data'!B8 - 'Tonpu Data'!F8</f>
        <v>3402</v>
      </c>
      <c r="C8" s="4">
        <f>B8 - 'Tonpu Data'!H8</f>
        <v>1162</v>
      </c>
      <c r="D8" s="3">
        <f>'Tonpu Data'!D8</f>
        <v>34</v>
      </c>
      <c r="E8" s="5">
        <f t="shared" si="1"/>
        <v>0.02925989673</v>
      </c>
      <c r="F8" s="5">
        <f>'Tonpu Data'!C8/(B8 - C8)</f>
        <v>0.1361607143</v>
      </c>
    </row>
    <row r="9">
      <c r="A9" s="3" t="str">
        <f>'Tonpu Data'!A9</f>
        <v>9 tiles 9 types</v>
      </c>
      <c r="B9" s="4">
        <f>'Tonpu Data'!B9 - 'Tonpu Data'!F9</f>
        <v>1052</v>
      </c>
      <c r="C9" s="4">
        <f>B9 - 'Tonpu Data'!H9</f>
        <v>565</v>
      </c>
      <c r="D9" s="3">
        <f>'Tonpu Data'!D9</f>
        <v>18</v>
      </c>
      <c r="E9" s="5">
        <f t="shared" si="1"/>
        <v>0.03185840708</v>
      </c>
      <c r="F9" s="5">
        <f>'Tonpu Data'!C9/(B9 - C9)</f>
        <v>0.04722792608</v>
      </c>
    </row>
    <row r="10">
      <c r="A10" s="3" t="str">
        <f>'Tonpu Data'!A10</f>
        <v>9 tiles 8 types</v>
      </c>
      <c r="B10" s="4">
        <f>'Tonpu Data'!B10 - 'Tonpu Data'!F10</f>
        <v>108643</v>
      </c>
      <c r="C10" s="4">
        <f>B10 - 'Tonpu Data'!H10</f>
        <v>6378</v>
      </c>
      <c r="D10" s="3">
        <f>'Tonpu Data'!D10</f>
        <v>59</v>
      </c>
      <c r="E10" s="5">
        <f t="shared" si="1"/>
        <v>0.009250548761</v>
      </c>
      <c r="F10" s="5">
        <f>'Tonpu Data'!C10/(B10 - C10)</f>
        <v>0.1283234733</v>
      </c>
    </row>
    <row r="11">
      <c r="A11" s="3" t="str">
        <f>'Tonpu Data'!A11</f>
        <v>8 tiles 8 types</v>
      </c>
      <c r="B11" s="4">
        <f>'Tonpu Data'!B11 - 'Tonpu Data'!F11</f>
        <v>81730</v>
      </c>
      <c r="C11" s="4">
        <f>B11 - 'Tonpu Data'!H11</f>
        <v>5149</v>
      </c>
      <c r="D11" s="3">
        <f>'Tonpu Data'!D11</f>
        <v>36</v>
      </c>
      <c r="E11" s="5">
        <f t="shared" si="1"/>
        <v>0.006991648864</v>
      </c>
      <c r="F11" s="5">
        <f>'Tonpu Data'!C11/(B11 - C11)</f>
        <v>0.08109060994</v>
      </c>
    </row>
    <row r="12">
      <c r="A12" s="3" t="str">
        <f>'Tonpu Data'!A12</f>
        <v>8 tiles 7 types</v>
      </c>
      <c r="B12" s="4">
        <f>'Tonpu Data'!B12 - 'Tonpu Data'!F12</f>
        <v>429485</v>
      </c>
      <c r="C12" s="4">
        <f>B12 - 'Tonpu Data'!H12</f>
        <v>10823</v>
      </c>
      <c r="D12" s="3">
        <f>'Tonpu Data'!D12</f>
        <v>8</v>
      </c>
      <c r="E12" s="5">
        <f t="shared" si="1"/>
        <v>0.0007391665897</v>
      </c>
      <c r="F12" s="5">
        <f>'Tonpu Data'!C12/(B12 - C12)</f>
        <v>0.1530351453</v>
      </c>
    </row>
    <row r="13">
      <c r="A13" s="3" t="str">
        <f>'Tonpu Data'!A13</f>
        <v>7 tiles 7 types</v>
      </c>
      <c r="B13" s="4">
        <f>'Tonpu Data'!B13 - 'Tonpu Data'!F13</f>
        <v>307640</v>
      </c>
      <c r="C13" s="4">
        <f>B13 - 'Tonpu Data'!H13</f>
        <v>5508</v>
      </c>
      <c r="D13" s="3">
        <f>'Tonpu Data'!D13</f>
        <v>11</v>
      </c>
      <c r="E13" s="5">
        <f t="shared" si="1"/>
        <v>0.001997095134</v>
      </c>
      <c r="F13" s="5">
        <f>'Tonpu Data'!C13/(B13 - C13)</f>
        <v>0.1052156011</v>
      </c>
    </row>
    <row r="14">
      <c r="A14" s="3" t="str">
        <f>'Tonpu Data'!A14</f>
        <v>7 tiles 6 types</v>
      </c>
      <c r="B14" s="4">
        <f>'Tonpu Data'!B14 - 'Tonpu Data'!F14</f>
        <v>1031247</v>
      </c>
      <c r="C14" s="25" t="s">
        <v>19</v>
      </c>
      <c r="D14" s="3">
        <f>'Tonpu Data'!D14</f>
        <v>2</v>
      </c>
      <c r="E14" s="5">
        <f t="shared" ref="E14:E26" si="2">D14/B14</f>
        <v>0.000001939399581</v>
      </c>
      <c r="F14" s="5">
        <f>'Tonpu Data'!C14/B14</f>
        <v>0.1787418533</v>
      </c>
    </row>
    <row r="15">
      <c r="A15" s="3" t="str">
        <f>'Tonpu Data'!A15</f>
        <v>6 tiles 6 types</v>
      </c>
      <c r="B15" s="4">
        <f>'Tonpu Data'!B15 - 'Tonpu Data'!F15</f>
        <v>737188</v>
      </c>
      <c r="C15" s="25" t="s">
        <v>19</v>
      </c>
      <c r="D15" s="3">
        <f>'Tonpu Data'!D15</f>
        <v>0</v>
      </c>
      <c r="E15" s="5">
        <f t="shared" si="2"/>
        <v>0</v>
      </c>
      <c r="F15" s="5">
        <f>'Tonpu Data'!C15/B15</f>
        <v>0.133663326</v>
      </c>
    </row>
    <row r="16">
      <c r="A16" s="3" t="str">
        <f>'Tonpu Data'!A16</f>
        <v>6 tiles 5 types</v>
      </c>
      <c r="B16" s="4">
        <f>'Tonpu Data'!B16 - 'Tonpu Data'!F16</f>
        <v>1524500</v>
      </c>
      <c r="C16" s="25" t="s">
        <v>19</v>
      </c>
      <c r="D16" s="3">
        <f>'Tonpu Data'!D16</f>
        <v>0</v>
      </c>
      <c r="E16" s="5">
        <f t="shared" si="2"/>
        <v>0</v>
      </c>
      <c r="F16" s="5">
        <f>'Tonpu Data'!C16/B16</f>
        <v>0.2130501804</v>
      </c>
    </row>
    <row r="17">
      <c r="A17" s="3" t="str">
        <f>'Tonpu Data'!A17</f>
        <v>5 tiles 5 types</v>
      </c>
      <c r="B17" s="4">
        <f>'Tonpu Data'!B17 - 'Tonpu Data'!F17</f>
        <v>1167801</v>
      </c>
      <c r="C17" s="25" t="s">
        <v>19</v>
      </c>
      <c r="D17" s="3">
        <f>'Tonpu Data'!D17</f>
        <v>0</v>
      </c>
      <c r="E17" s="5">
        <f t="shared" si="2"/>
        <v>0</v>
      </c>
      <c r="F17" s="5">
        <f>'Tonpu Data'!C17/B17</f>
        <v>0.1718991506</v>
      </c>
    </row>
    <row r="18">
      <c r="A18" s="3" t="str">
        <f>'Tonpu Data'!A18</f>
        <v>5 tiles 4 types</v>
      </c>
      <c r="B18" s="4">
        <f>'Tonpu Data'!B18 - 'Tonpu Data'!F18</f>
        <v>1378860</v>
      </c>
      <c r="C18" s="25" t="s">
        <v>19</v>
      </c>
      <c r="D18" s="3">
        <f>'Tonpu Data'!D18</f>
        <v>0</v>
      </c>
      <c r="E18" s="5">
        <f t="shared" si="2"/>
        <v>0</v>
      </c>
      <c r="F18" s="5">
        <f>'Tonpu Data'!C18/B18</f>
        <v>0.2501399707</v>
      </c>
    </row>
    <row r="19">
      <c r="A19" s="3" t="str">
        <f>'Tonpu Data'!A19</f>
        <v>4 tiles 4 types</v>
      </c>
      <c r="B19" s="4">
        <f>'Tonpu Data'!B19 - 'Tonpu Data'!F19</f>
        <v>1211478</v>
      </c>
      <c r="C19" s="25" t="s">
        <v>19</v>
      </c>
      <c r="D19" s="3">
        <f>'Tonpu Data'!D19</f>
        <v>0</v>
      </c>
      <c r="E19" s="5">
        <f t="shared" si="2"/>
        <v>0</v>
      </c>
      <c r="F19" s="5">
        <f>'Tonpu Data'!C19/B19</f>
        <v>0.2183052437</v>
      </c>
    </row>
    <row r="20">
      <c r="A20" s="3" t="str">
        <f>'Tonpu Data'!A20</f>
        <v>4 tiles 3 types</v>
      </c>
      <c r="B20" s="4">
        <f>'Tonpu Data'!B20 - 'Tonpu Data'!F20</f>
        <v>732596</v>
      </c>
      <c r="C20" s="25" t="s">
        <v>19</v>
      </c>
      <c r="D20" s="3">
        <f>'Tonpu Data'!D20</f>
        <v>0</v>
      </c>
      <c r="E20" s="5">
        <f t="shared" si="2"/>
        <v>0</v>
      </c>
      <c r="F20" s="5">
        <f>'Tonpu Data'!C20/B20</f>
        <v>0.2915358533</v>
      </c>
    </row>
    <row r="21">
      <c r="A21" s="3" t="str">
        <f>'Tonpu Data'!A21</f>
        <v>3 tiles 3 types</v>
      </c>
      <c r="B21" s="4">
        <f>'Tonpu Data'!B21 - 'Tonpu Data'!F21</f>
        <v>816782</v>
      </c>
      <c r="C21" s="25" t="s">
        <v>19</v>
      </c>
      <c r="D21" s="3">
        <f>'Tonpu Data'!D21</f>
        <v>0</v>
      </c>
      <c r="E21" s="5">
        <f t="shared" si="2"/>
        <v>0</v>
      </c>
      <c r="F21" s="5">
        <f>'Tonpu Data'!C21/B21</f>
        <v>0.2727729064</v>
      </c>
    </row>
    <row r="22">
      <c r="A22" s="3" t="str">
        <f>'Tonpu Data'!A22</f>
        <v>3 tiles 2 types</v>
      </c>
      <c r="B22" s="4">
        <f>'Tonpu Data'!B22 - 'Tonpu Data'!F22</f>
        <v>205629</v>
      </c>
      <c r="C22" s="25" t="s">
        <v>19</v>
      </c>
      <c r="D22" s="3">
        <f>'Tonpu Data'!D22</f>
        <v>0</v>
      </c>
      <c r="E22" s="5">
        <f t="shared" si="2"/>
        <v>0</v>
      </c>
      <c r="F22" s="5">
        <f>'Tonpu Data'!C22/B22</f>
        <v>0.3358962014</v>
      </c>
    </row>
    <row r="23">
      <c r="A23" s="3" t="str">
        <f>'Tonpu Data'!A23</f>
        <v>2 tiles 2 types</v>
      </c>
      <c r="B23" s="4">
        <f>'Tonpu Data'!B23 - 'Tonpu Data'!F23</f>
        <v>337885</v>
      </c>
      <c r="C23" s="25" t="s">
        <v>19</v>
      </c>
      <c r="D23" s="3">
        <f>'Tonpu Data'!D23</f>
        <v>0</v>
      </c>
      <c r="E23" s="5">
        <f t="shared" si="2"/>
        <v>0</v>
      </c>
      <c r="F23" s="5">
        <f>'Tonpu Data'!C23/B23</f>
        <v>0.3320242094</v>
      </c>
    </row>
    <row r="24">
      <c r="A24" s="3" t="str">
        <f>'Tonpu Data'!A24</f>
        <v>2 tiles 1 types</v>
      </c>
      <c r="B24" s="4">
        <f>'Tonpu Data'!B24 - 'Tonpu Data'!F24</f>
        <v>23624</v>
      </c>
      <c r="C24" s="25" t="s">
        <v>19</v>
      </c>
      <c r="D24" s="3">
        <f>'Tonpu Data'!D24</f>
        <v>0</v>
      </c>
      <c r="E24" s="5">
        <f t="shared" si="2"/>
        <v>0</v>
      </c>
      <c r="F24" s="5">
        <f>'Tonpu Data'!C24/B24</f>
        <v>0.3825347105</v>
      </c>
    </row>
    <row r="25">
      <c r="A25" s="3" t="str">
        <f>'Tonpu Data'!A25</f>
        <v>1 tiles 1 types</v>
      </c>
      <c r="B25" s="4">
        <f>'Tonpu Data'!B25 - 'Tonpu Data'!F25</f>
        <v>77747</v>
      </c>
      <c r="C25" s="25" t="s">
        <v>19</v>
      </c>
      <c r="D25" s="3">
        <f>'Tonpu Data'!D25</f>
        <v>0</v>
      </c>
      <c r="E25" s="5">
        <f t="shared" si="2"/>
        <v>0</v>
      </c>
      <c r="F25" s="5">
        <f>'Tonpu Data'!C25/B25</f>
        <v>0.3962468005</v>
      </c>
    </row>
    <row r="26">
      <c r="A26" s="6" t="str">
        <f>'Tonpu Data'!A26</f>
        <v>0 tiles 0 types</v>
      </c>
      <c r="B26" s="7">
        <f>'Tonpu Data'!B26 - 'Tonpu Data'!F26</f>
        <v>7608</v>
      </c>
      <c r="C26" s="27" t="s">
        <v>19</v>
      </c>
      <c r="D26" s="6">
        <f>'Tonpu Data'!D26</f>
        <v>0</v>
      </c>
      <c r="E26" s="8">
        <f t="shared" si="2"/>
        <v>0</v>
      </c>
      <c r="F26" s="8">
        <f>'Tonpu Data'!C26/B26</f>
        <v>0.4505783386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0"/>
    <col customWidth="1" min="2" max="2" width="7.13"/>
    <col customWidth="1" min="3" max="3" width="14.25"/>
    <col customWidth="1" min="4" max="4" width="10.75"/>
    <col customWidth="1" min="5" max="5" width="16.13"/>
    <col customWidth="1" min="6" max="6" width="13.25"/>
    <col customWidth="1" min="7" max="7" width="16.25"/>
    <col customWidth="1" min="8" max="8" width="9.13"/>
  </cols>
  <sheetData>
    <row r="1">
      <c r="A1" s="37" t="s">
        <v>1</v>
      </c>
      <c r="B1" s="37" t="s">
        <v>20</v>
      </c>
      <c r="C1" s="37" t="s">
        <v>21</v>
      </c>
      <c r="D1" s="37" t="s">
        <v>22</v>
      </c>
      <c r="E1" s="37" t="s">
        <v>23</v>
      </c>
      <c r="F1" s="37" t="s">
        <v>24</v>
      </c>
      <c r="G1" s="37" t="s">
        <v>25</v>
      </c>
      <c r="H1" s="37" t="s">
        <v>7</v>
      </c>
      <c r="I1" s="37" t="s">
        <v>26</v>
      </c>
      <c r="J1" s="37" t="s">
        <v>27</v>
      </c>
      <c r="K1" s="37" t="s">
        <v>28</v>
      </c>
      <c r="L1" s="37" t="s">
        <v>29</v>
      </c>
      <c r="M1" s="37" t="s">
        <v>30</v>
      </c>
      <c r="N1" s="37" t="s">
        <v>31</v>
      </c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7"/>
      <c r="JT1" s="37"/>
      <c r="JU1" s="37"/>
      <c r="JV1" s="37"/>
      <c r="JW1" s="37"/>
      <c r="JX1" s="37"/>
      <c r="JY1" s="37"/>
      <c r="JZ1" s="37"/>
      <c r="KA1" s="37"/>
      <c r="KB1" s="37"/>
      <c r="KC1" s="37"/>
      <c r="KD1" s="37"/>
      <c r="KE1" s="37"/>
      <c r="KF1" s="37"/>
      <c r="KG1" s="37"/>
      <c r="KH1" s="37"/>
      <c r="KI1" s="37"/>
      <c r="KJ1" s="37"/>
      <c r="KK1" s="37"/>
      <c r="KL1" s="37"/>
      <c r="KM1" s="37"/>
      <c r="KN1" s="37"/>
      <c r="KO1" s="37"/>
      <c r="KP1" s="37"/>
      <c r="KQ1" s="37"/>
      <c r="KR1" s="37"/>
      <c r="KS1" s="37"/>
      <c r="KT1" s="37"/>
      <c r="KU1" s="37"/>
      <c r="KV1" s="37"/>
      <c r="KW1" s="37"/>
      <c r="KX1" s="37"/>
      <c r="KY1" s="37"/>
      <c r="KZ1" s="37"/>
      <c r="LA1" s="37"/>
      <c r="LB1" s="37"/>
      <c r="LC1" s="37"/>
      <c r="LD1" s="37"/>
      <c r="LE1" s="37"/>
      <c r="LF1" s="37"/>
      <c r="LG1" s="37"/>
      <c r="LH1" s="37"/>
      <c r="LI1" s="37"/>
      <c r="LJ1" s="37"/>
      <c r="LK1" s="37"/>
      <c r="LL1" s="37"/>
      <c r="LM1" s="37"/>
      <c r="LN1" s="37"/>
      <c r="LO1" s="37"/>
      <c r="LP1" s="37"/>
      <c r="LQ1" s="37"/>
      <c r="LR1" s="37"/>
      <c r="LS1" s="37"/>
      <c r="LT1" s="37"/>
      <c r="LU1" s="37"/>
      <c r="LV1" s="37"/>
      <c r="LW1" s="37"/>
      <c r="LX1" s="37"/>
      <c r="LY1" s="37"/>
      <c r="LZ1" s="37"/>
      <c r="MA1" s="37"/>
    </row>
    <row r="2">
      <c r="A2" s="37" t="s">
        <v>32</v>
      </c>
      <c r="B2" s="37">
        <v>5.0</v>
      </c>
      <c r="C2" s="37">
        <v>0.0</v>
      </c>
      <c r="D2" s="37">
        <v>5.0</v>
      </c>
      <c r="E2" s="37">
        <v>0.0</v>
      </c>
      <c r="F2" s="37">
        <v>0.0</v>
      </c>
      <c r="G2" s="37">
        <v>0.0</v>
      </c>
      <c r="H2" s="37">
        <v>0.0</v>
      </c>
      <c r="I2" s="37">
        <v>0.0</v>
      </c>
      <c r="J2" s="37">
        <v>0.0</v>
      </c>
      <c r="K2" s="37">
        <v>0.0</v>
      </c>
      <c r="L2" s="37">
        <v>0.0</v>
      </c>
      <c r="M2" s="37">
        <v>0.0</v>
      </c>
      <c r="N2" s="37">
        <v>0.0</v>
      </c>
    </row>
    <row r="3">
      <c r="A3" s="37" t="s">
        <v>33</v>
      </c>
      <c r="B3" s="37">
        <v>5.0</v>
      </c>
      <c r="C3" s="37">
        <v>0.0</v>
      </c>
      <c r="D3" s="37">
        <v>2.0</v>
      </c>
      <c r="E3" s="37">
        <v>0.0</v>
      </c>
      <c r="F3" s="37">
        <v>0.0</v>
      </c>
      <c r="G3" s="37">
        <v>0.0</v>
      </c>
      <c r="H3" s="37">
        <v>0.0</v>
      </c>
      <c r="I3" s="37">
        <v>0.0</v>
      </c>
      <c r="J3" s="37">
        <v>0.0</v>
      </c>
      <c r="K3" s="37">
        <v>0.0</v>
      </c>
      <c r="L3" s="37">
        <v>0.0</v>
      </c>
      <c r="M3" s="37">
        <v>0.0</v>
      </c>
      <c r="N3" s="37">
        <v>0.0</v>
      </c>
    </row>
    <row r="4">
      <c r="A4" s="37" t="s">
        <v>34</v>
      </c>
      <c r="B4" s="37">
        <v>331.0</v>
      </c>
      <c r="C4" s="37">
        <v>0.0</v>
      </c>
      <c r="D4" s="37">
        <v>83.0</v>
      </c>
      <c r="E4" s="37">
        <v>0.0</v>
      </c>
      <c r="F4" s="37">
        <v>16.0</v>
      </c>
      <c r="G4" s="37">
        <v>4.0</v>
      </c>
      <c r="H4" s="37">
        <v>8.0</v>
      </c>
      <c r="I4" s="37">
        <v>2.0</v>
      </c>
      <c r="J4" s="37">
        <v>1.0</v>
      </c>
      <c r="K4" s="37">
        <v>2.0</v>
      </c>
      <c r="L4" s="37">
        <v>2.0</v>
      </c>
      <c r="M4" s="37">
        <v>0.0</v>
      </c>
      <c r="N4" s="37">
        <v>1.0</v>
      </c>
    </row>
    <row r="5">
      <c r="A5" s="37" t="s">
        <v>35</v>
      </c>
      <c r="B5" s="37">
        <v>394.0</v>
      </c>
      <c r="C5" s="37">
        <v>0.0</v>
      </c>
      <c r="D5" s="37">
        <v>87.0</v>
      </c>
      <c r="E5" s="37">
        <v>0.0</v>
      </c>
      <c r="F5" s="37">
        <v>34.0</v>
      </c>
      <c r="G5" s="37">
        <v>7.0</v>
      </c>
      <c r="H5" s="37">
        <v>4.0</v>
      </c>
      <c r="I5" s="37">
        <v>0.0</v>
      </c>
      <c r="J5" s="37">
        <v>0.0</v>
      </c>
      <c r="K5" s="37">
        <v>1.0</v>
      </c>
      <c r="L5" s="37">
        <v>2.0</v>
      </c>
      <c r="M5" s="37">
        <v>0.0</v>
      </c>
      <c r="N5" s="37">
        <v>1.0</v>
      </c>
    </row>
    <row r="6">
      <c r="A6" s="37" t="s">
        <v>36</v>
      </c>
      <c r="B6" s="37">
        <v>6942.0</v>
      </c>
      <c r="C6" s="37">
        <v>66.0</v>
      </c>
      <c r="D6" s="37">
        <v>401.0</v>
      </c>
      <c r="E6" s="37">
        <v>0.0</v>
      </c>
      <c r="F6" s="37">
        <v>2022.0</v>
      </c>
      <c r="G6" s="37">
        <v>179.0</v>
      </c>
      <c r="H6" s="37">
        <v>509.0</v>
      </c>
      <c r="I6" s="37">
        <v>163.0</v>
      </c>
      <c r="J6" s="37">
        <v>70.0</v>
      </c>
      <c r="K6" s="37">
        <v>67.0</v>
      </c>
      <c r="L6" s="37">
        <v>68.0</v>
      </c>
      <c r="M6" s="37">
        <v>71.0</v>
      </c>
      <c r="N6" s="37">
        <v>70.0</v>
      </c>
    </row>
    <row r="7">
      <c r="A7" s="37" t="s">
        <v>37</v>
      </c>
      <c r="B7" s="37">
        <v>7097.0</v>
      </c>
      <c r="C7" s="37">
        <v>5.0</v>
      </c>
      <c r="D7" s="37">
        <v>311.0</v>
      </c>
      <c r="E7" s="37">
        <v>0.0</v>
      </c>
      <c r="F7" s="37">
        <v>3337.0</v>
      </c>
      <c r="G7" s="37">
        <v>151.0</v>
      </c>
      <c r="H7" s="37">
        <v>154.0</v>
      </c>
      <c r="I7" s="37">
        <v>26.0</v>
      </c>
      <c r="J7" s="37">
        <v>15.0</v>
      </c>
      <c r="K7" s="37">
        <v>13.0</v>
      </c>
      <c r="L7" s="37">
        <v>27.0</v>
      </c>
      <c r="M7" s="37">
        <v>36.0</v>
      </c>
      <c r="N7" s="37">
        <v>37.0</v>
      </c>
    </row>
    <row r="8">
      <c r="A8" s="37" t="s">
        <v>38</v>
      </c>
      <c r="B8" s="37">
        <v>84952.0</v>
      </c>
      <c r="C8" s="37">
        <v>1638.0</v>
      </c>
      <c r="D8" s="37">
        <v>282.0</v>
      </c>
      <c r="E8" s="37">
        <v>15.0</v>
      </c>
      <c r="F8" s="37">
        <v>65341.0</v>
      </c>
      <c r="G8" s="37">
        <v>3330.0</v>
      </c>
      <c r="H8" s="37">
        <v>11296.0</v>
      </c>
      <c r="I8" s="37">
        <v>7133.0</v>
      </c>
      <c r="J8" s="37">
        <v>1610.0</v>
      </c>
      <c r="K8" s="37">
        <v>986.0</v>
      </c>
      <c r="L8" s="37">
        <v>685.0</v>
      </c>
      <c r="M8" s="37">
        <v>494.0</v>
      </c>
      <c r="N8" s="37">
        <v>388.0</v>
      </c>
    </row>
    <row r="9">
      <c r="A9" s="37" t="s">
        <v>39</v>
      </c>
      <c r="B9" s="37">
        <v>72717.0</v>
      </c>
      <c r="C9" s="37">
        <v>118.0</v>
      </c>
      <c r="D9" s="37">
        <v>117.0</v>
      </c>
      <c r="E9" s="37">
        <v>2.0</v>
      </c>
      <c r="F9" s="37">
        <v>66387.0</v>
      </c>
      <c r="G9" s="37">
        <v>1563.0</v>
      </c>
      <c r="H9" s="37">
        <v>2343.0</v>
      </c>
      <c r="I9" s="37">
        <v>1354.0</v>
      </c>
      <c r="J9" s="37">
        <v>270.0</v>
      </c>
      <c r="K9" s="37">
        <v>201.0</v>
      </c>
      <c r="L9" s="37">
        <v>179.0</v>
      </c>
      <c r="M9" s="37">
        <v>180.0</v>
      </c>
      <c r="N9" s="37">
        <v>159.0</v>
      </c>
    </row>
    <row r="10">
      <c r="A10" s="37" t="s">
        <v>40</v>
      </c>
      <c r="B10" s="37">
        <v>565796.0</v>
      </c>
      <c r="C10" s="37">
        <v>63502.0</v>
      </c>
      <c r="D10" s="37">
        <v>525.0</v>
      </c>
      <c r="E10" s="37">
        <v>209.0</v>
      </c>
      <c r="F10" s="37">
        <v>0.0</v>
      </c>
      <c r="G10" s="37">
        <v>27281.0</v>
      </c>
      <c r="H10" s="37">
        <v>518712.0</v>
      </c>
      <c r="I10" s="37">
        <v>419913.0</v>
      </c>
      <c r="J10" s="37">
        <v>48492.0</v>
      </c>
      <c r="K10" s="37">
        <v>21704.0</v>
      </c>
      <c r="L10" s="37">
        <v>13489.0</v>
      </c>
      <c r="M10" s="37">
        <v>9018.0</v>
      </c>
      <c r="N10" s="37">
        <v>6096.0</v>
      </c>
    </row>
    <row r="11">
      <c r="A11" s="37" t="s">
        <v>41</v>
      </c>
      <c r="B11" s="37">
        <v>430010.0</v>
      </c>
      <c r="C11" s="37">
        <v>31874.0</v>
      </c>
      <c r="D11" s="37">
        <v>386.0</v>
      </c>
      <c r="E11" s="37">
        <v>7.0</v>
      </c>
      <c r="F11" s="37">
        <v>0.0</v>
      </c>
      <c r="G11" s="37">
        <v>10379.0</v>
      </c>
      <c r="H11" s="37">
        <v>391553.0</v>
      </c>
      <c r="I11" s="37">
        <v>333310.0</v>
      </c>
      <c r="J11" s="37">
        <v>30115.0</v>
      </c>
      <c r="K11" s="37">
        <v>11584.0</v>
      </c>
      <c r="L11" s="37">
        <v>7041.0</v>
      </c>
      <c r="M11" s="37">
        <v>5264.0</v>
      </c>
      <c r="N11" s="37">
        <v>4239.0</v>
      </c>
    </row>
    <row r="12">
      <c r="A12" s="37" t="s">
        <v>42</v>
      </c>
      <c r="B12" s="37">
        <v>2231224.0</v>
      </c>
      <c r="C12" s="37">
        <v>318517.0</v>
      </c>
      <c r="D12" s="37">
        <v>93.0</v>
      </c>
      <c r="E12" s="37">
        <v>679.0</v>
      </c>
      <c r="F12" s="37">
        <v>0.0</v>
      </c>
      <c r="G12" s="37">
        <v>116454.0</v>
      </c>
      <c r="H12" s="37">
        <v>2166496.0</v>
      </c>
      <c r="I12" s="37">
        <v>1891119.0</v>
      </c>
      <c r="J12" s="37">
        <v>156849.0</v>
      </c>
      <c r="K12" s="37">
        <v>57651.0</v>
      </c>
      <c r="L12" s="37">
        <v>29612.0</v>
      </c>
      <c r="M12" s="37">
        <v>18735.0</v>
      </c>
      <c r="N12" s="37">
        <v>12530.0</v>
      </c>
    </row>
    <row r="13">
      <c r="A13" s="37" t="s">
        <v>43</v>
      </c>
      <c r="B13" s="37">
        <v>1590377.0</v>
      </c>
      <c r="C13" s="37">
        <v>160208.0</v>
      </c>
      <c r="D13" s="37">
        <v>55.0</v>
      </c>
      <c r="E13" s="37">
        <v>34.0</v>
      </c>
      <c r="F13" s="37">
        <v>0.0</v>
      </c>
      <c r="G13" s="37">
        <v>41165.0</v>
      </c>
      <c r="H13" s="37">
        <v>1557589.0</v>
      </c>
      <c r="I13" s="37">
        <v>1413415.0</v>
      </c>
      <c r="J13" s="37">
        <v>95616.0</v>
      </c>
      <c r="K13" s="37">
        <v>27032.0</v>
      </c>
      <c r="L13" s="37">
        <v>10984.0</v>
      </c>
      <c r="M13" s="37">
        <v>6271.0</v>
      </c>
      <c r="N13" s="37">
        <v>4271.0</v>
      </c>
    </row>
    <row r="14">
      <c r="A14" s="37" t="s">
        <v>44</v>
      </c>
      <c r="B14" s="37">
        <v>5359424.0</v>
      </c>
      <c r="C14" s="37">
        <v>926652.0</v>
      </c>
      <c r="D14" s="37">
        <v>10.0</v>
      </c>
      <c r="E14" s="37">
        <v>1242.0</v>
      </c>
      <c r="F14" s="37">
        <v>0.0</v>
      </c>
      <c r="G14" s="37">
        <v>286592.0</v>
      </c>
      <c r="H14" s="37">
        <v>0.0</v>
      </c>
      <c r="I14" s="37">
        <v>0.0</v>
      </c>
      <c r="J14" s="37">
        <v>0.0</v>
      </c>
      <c r="K14" s="37">
        <v>0.0</v>
      </c>
      <c r="L14" s="37">
        <v>0.0</v>
      </c>
      <c r="M14" s="37">
        <v>0.0</v>
      </c>
      <c r="N14" s="37">
        <v>0.0</v>
      </c>
    </row>
    <row r="15">
      <c r="A15" s="37" t="s">
        <v>45</v>
      </c>
      <c r="B15" s="37">
        <v>3832172.0</v>
      </c>
      <c r="C15" s="37">
        <v>504611.0</v>
      </c>
      <c r="D15" s="37">
        <v>8.0</v>
      </c>
      <c r="E15" s="37">
        <v>97.0</v>
      </c>
      <c r="F15" s="37">
        <v>0.0</v>
      </c>
      <c r="G15" s="37">
        <v>105369.0</v>
      </c>
      <c r="H15" s="37">
        <v>0.0</v>
      </c>
      <c r="I15" s="37">
        <v>0.0</v>
      </c>
      <c r="J15" s="37">
        <v>0.0</v>
      </c>
      <c r="K15" s="37">
        <v>0.0</v>
      </c>
      <c r="L15" s="37">
        <v>0.0</v>
      </c>
      <c r="M15" s="37">
        <v>0.0</v>
      </c>
      <c r="N15" s="37">
        <v>0.0</v>
      </c>
    </row>
    <row r="16">
      <c r="A16" s="37" t="s">
        <v>46</v>
      </c>
      <c r="B16" s="37">
        <v>7942664.0</v>
      </c>
      <c r="C16" s="37">
        <v>1642894.0</v>
      </c>
      <c r="D16" s="37">
        <v>2.0</v>
      </c>
      <c r="E16" s="37">
        <v>1453.0</v>
      </c>
      <c r="F16" s="37">
        <v>0.0</v>
      </c>
      <c r="G16" s="37">
        <v>424928.0</v>
      </c>
      <c r="H16" s="37">
        <v>0.0</v>
      </c>
      <c r="I16" s="37">
        <v>0.0</v>
      </c>
      <c r="J16" s="37">
        <v>0.0</v>
      </c>
      <c r="K16" s="37">
        <v>0.0</v>
      </c>
      <c r="L16" s="37">
        <v>0.0</v>
      </c>
      <c r="M16" s="37">
        <v>0.0</v>
      </c>
      <c r="N16" s="37">
        <v>0.0</v>
      </c>
    </row>
    <row r="17">
      <c r="A17" s="37" t="s">
        <v>47</v>
      </c>
      <c r="B17" s="37">
        <v>6059995.0</v>
      </c>
      <c r="C17" s="37">
        <v>1025639.0</v>
      </c>
      <c r="D17" s="37">
        <v>0.0</v>
      </c>
      <c r="E17" s="37">
        <v>223.0</v>
      </c>
      <c r="F17" s="37">
        <v>0.0</v>
      </c>
      <c r="G17" s="37">
        <v>175675.0</v>
      </c>
      <c r="H17" s="37">
        <v>0.0</v>
      </c>
      <c r="I17" s="37">
        <v>0.0</v>
      </c>
      <c r="J17" s="37">
        <v>0.0</v>
      </c>
      <c r="K17" s="37">
        <v>0.0</v>
      </c>
      <c r="L17" s="37">
        <v>0.0</v>
      </c>
      <c r="M17" s="37">
        <v>0.0</v>
      </c>
      <c r="N17" s="37">
        <v>0.0</v>
      </c>
    </row>
    <row r="18">
      <c r="A18" s="37" t="s">
        <v>48</v>
      </c>
      <c r="B18" s="37">
        <v>7176044.0</v>
      </c>
      <c r="C18" s="37">
        <v>1754890.0</v>
      </c>
      <c r="D18" s="37">
        <v>1.0</v>
      </c>
      <c r="E18" s="37">
        <v>1313.0</v>
      </c>
      <c r="F18" s="37">
        <v>0.0</v>
      </c>
      <c r="G18" s="37">
        <v>380432.0</v>
      </c>
      <c r="H18" s="37">
        <v>0.0</v>
      </c>
      <c r="I18" s="37">
        <v>0.0</v>
      </c>
      <c r="J18" s="37">
        <v>0.0</v>
      </c>
      <c r="K18" s="37">
        <v>0.0</v>
      </c>
      <c r="L18" s="37">
        <v>0.0</v>
      </c>
      <c r="M18" s="37">
        <v>0.0</v>
      </c>
      <c r="N18" s="37">
        <v>0.0</v>
      </c>
    </row>
    <row r="19">
      <c r="A19" s="37" t="s">
        <v>49</v>
      </c>
      <c r="B19" s="37">
        <v>6309286.0</v>
      </c>
      <c r="C19" s="37">
        <v>1355785.0</v>
      </c>
      <c r="D19" s="37">
        <v>1.0</v>
      </c>
      <c r="E19" s="37">
        <v>296.0</v>
      </c>
      <c r="F19" s="37">
        <v>0.0</v>
      </c>
      <c r="G19" s="37">
        <v>194397.0</v>
      </c>
      <c r="H19" s="37">
        <v>0.0</v>
      </c>
      <c r="I19" s="37">
        <v>0.0</v>
      </c>
      <c r="J19" s="37">
        <v>0.0</v>
      </c>
      <c r="K19" s="37">
        <v>0.0</v>
      </c>
      <c r="L19" s="37">
        <v>0.0</v>
      </c>
      <c r="M19" s="37">
        <v>0.0</v>
      </c>
      <c r="N19" s="37">
        <v>0.0</v>
      </c>
    </row>
    <row r="20">
      <c r="A20" s="37" t="s">
        <v>50</v>
      </c>
      <c r="B20" s="37">
        <v>3804175.0</v>
      </c>
      <c r="C20" s="37">
        <v>1087414.0</v>
      </c>
      <c r="D20" s="37">
        <v>0.0</v>
      </c>
      <c r="E20" s="37">
        <v>765.0</v>
      </c>
      <c r="F20" s="37">
        <v>0.0</v>
      </c>
      <c r="G20" s="37">
        <v>197422.0</v>
      </c>
      <c r="H20" s="37">
        <v>0.0</v>
      </c>
      <c r="I20" s="37">
        <v>0.0</v>
      </c>
      <c r="J20" s="37">
        <v>0.0</v>
      </c>
      <c r="K20" s="37">
        <v>0.0</v>
      </c>
      <c r="L20" s="37">
        <v>0.0</v>
      </c>
      <c r="M20" s="37">
        <v>0.0</v>
      </c>
      <c r="N20" s="37">
        <v>0.0</v>
      </c>
    </row>
    <row r="21">
      <c r="A21" s="37" t="s">
        <v>51</v>
      </c>
      <c r="B21" s="37">
        <v>4240487.0</v>
      </c>
      <c r="C21" s="37">
        <v>1133150.0</v>
      </c>
      <c r="D21" s="37">
        <v>0.0</v>
      </c>
      <c r="E21" s="37">
        <v>296.0</v>
      </c>
      <c r="F21" s="37">
        <v>0.0</v>
      </c>
      <c r="G21" s="37">
        <v>139671.0</v>
      </c>
      <c r="H21" s="37">
        <v>0.0</v>
      </c>
      <c r="I21" s="37">
        <v>0.0</v>
      </c>
      <c r="J21" s="37">
        <v>0.0</v>
      </c>
      <c r="K21" s="37">
        <v>0.0</v>
      </c>
      <c r="L21" s="37">
        <v>0.0</v>
      </c>
      <c r="M21" s="37">
        <v>0.0</v>
      </c>
      <c r="N21" s="37">
        <v>0.0</v>
      </c>
    </row>
    <row r="22">
      <c r="A22" s="37" t="s">
        <v>52</v>
      </c>
      <c r="B22" s="37">
        <v>1071705.0</v>
      </c>
      <c r="C22" s="37">
        <v>355093.0</v>
      </c>
      <c r="D22" s="37">
        <v>0.0</v>
      </c>
      <c r="E22" s="37">
        <v>331.0</v>
      </c>
      <c r="F22" s="37">
        <v>0.0</v>
      </c>
      <c r="G22" s="37">
        <v>53743.0</v>
      </c>
      <c r="H22" s="37">
        <v>0.0</v>
      </c>
      <c r="I22" s="37">
        <v>0.0</v>
      </c>
      <c r="J22" s="37">
        <v>0.0</v>
      </c>
      <c r="K22" s="37">
        <v>0.0</v>
      </c>
      <c r="L22" s="37">
        <v>0.0</v>
      </c>
      <c r="M22" s="37">
        <v>0.0</v>
      </c>
      <c r="N22" s="37">
        <v>0.0</v>
      </c>
    </row>
    <row r="23">
      <c r="A23" s="37" t="s">
        <v>53</v>
      </c>
      <c r="B23" s="37">
        <v>1756118.0</v>
      </c>
      <c r="C23" s="37">
        <v>571681.0</v>
      </c>
      <c r="D23" s="37">
        <v>0.0</v>
      </c>
      <c r="E23" s="37">
        <v>198.0</v>
      </c>
      <c r="F23" s="37">
        <v>0.0</v>
      </c>
      <c r="G23" s="37">
        <v>61959.0</v>
      </c>
      <c r="H23" s="37">
        <v>0.0</v>
      </c>
      <c r="I23" s="37">
        <v>0.0</v>
      </c>
      <c r="J23" s="37">
        <v>0.0</v>
      </c>
      <c r="K23" s="37">
        <v>0.0</v>
      </c>
      <c r="L23" s="37">
        <v>0.0</v>
      </c>
      <c r="M23" s="37">
        <v>0.0</v>
      </c>
      <c r="N23" s="37">
        <v>0.0</v>
      </c>
    </row>
    <row r="24">
      <c r="A24" s="37" t="s">
        <v>54</v>
      </c>
      <c r="B24" s="37">
        <v>121686.0</v>
      </c>
      <c r="C24" s="37">
        <v>45887.0</v>
      </c>
      <c r="D24" s="37">
        <v>0.0</v>
      </c>
      <c r="E24" s="37">
        <v>70.0</v>
      </c>
      <c r="F24" s="37">
        <v>0.0</v>
      </c>
      <c r="G24" s="37">
        <v>5746.0</v>
      </c>
      <c r="H24" s="37">
        <v>0.0</v>
      </c>
      <c r="I24" s="37">
        <v>0.0</v>
      </c>
      <c r="J24" s="37">
        <v>0.0</v>
      </c>
      <c r="K24" s="37">
        <v>0.0</v>
      </c>
      <c r="L24" s="37">
        <v>0.0</v>
      </c>
      <c r="M24" s="37">
        <v>0.0</v>
      </c>
      <c r="N24" s="37">
        <v>0.0</v>
      </c>
    </row>
    <row r="25">
      <c r="A25" s="37" t="s">
        <v>55</v>
      </c>
      <c r="B25" s="37">
        <v>403984.0</v>
      </c>
      <c r="C25" s="37">
        <v>155280.0</v>
      </c>
      <c r="D25" s="37">
        <v>0.0</v>
      </c>
      <c r="E25" s="37">
        <v>106.0</v>
      </c>
      <c r="F25" s="37">
        <v>0.0</v>
      </c>
      <c r="G25" s="37">
        <v>15026.0</v>
      </c>
      <c r="H25" s="37">
        <v>0.0</v>
      </c>
      <c r="I25" s="37">
        <v>0.0</v>
      </c>
      <c r="J25" s="37">
        <v>0.0</v>
      </c>
      <c r="K25" s="37">
        <v>0.0</v>
      </c>
      <c r="L25" s="37">
        <v>0.0</v>
      </c>
      <c r="M25" s="37">
        <v>0.0</v>
      </c>
      <c r="N25" s="37">
        <v>0.0</v>
      </c>
    </row>
    <row r="26">
      <c r="A26" s="37" t="s">
        <v>56</v>
      </c>
      <c r="B26" s="37">
        <v>39239.0</v>
      </c>
      <c r="C26" s="37">
        <v>17304.0</v>
      </c>
      <c r="D26" s="37">
        <v>0.0</v>
      </c>
      <c r="E26" s="37">
        <v>22.0</v>
      </c>
      <c r="F26" s="37">
        <v>0.0</v>
      </c>
      <c r="G26" s="37">
        <v>1545.0</v>
      </c>
      <c r="H26" s="37">
        <v>0.0</v>
      </c>
      <c r="I26" s="37">
        <v>0.0</v>
      </c>
      <c r="J26" s="37">
        <v>0.0</v>
      </c>
      <c r="K26" s="37">
        <v>0.0</v>
      </c>
      <c r="L26" s="37">
        <v>0.0</v>
      </c>
      <c r="M26" s="37">
        <v>0.0</v>
      </c>
      <c r="N26" s="37">
        <v>0.0</v>
      </c>
    </row>
    <row r="29">
      <c r="B29" s="38">
        <f>SUM(B2:B9)</f>
        <v>172443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0"/>
    <col customWidth="1" min="2" max="2" width="7.13"/>
    <col customWidth="1" min="3" max="3" width="14.25"/>
    <col customWidth="1" min="4" max="4" width="10.75"/>
    <col customWidth="1" min="5" max="5" width="16.13"/>
    <col customWidth="1" min="6" max="6" width="13.25"/>
    <col customWidth="1" min="7" max="7" width="16.25"/>
  </cols>
  <sheetData>
    <row r="1">
      <c r="A1" s="37" t="s">
        <v>1</v>
      </c>
      <c r="B1" s="37" t="s">
        <v>20</v>
      </c>
      <c r="C1" s="37" t="s">
        <v>21</v>
      </c>
      <c r="D1" s="37" t="s">
        <v>22</v>
      </c>
      <c r="E1" s="37" t="s">
        <v>23</v>
      </c>
      <c r="F1" s="37" t="s">
        <v>24</v>
      </c>
      <c r="G1" s="37" t="s">
        <v>25</v>
      </c>
      <c r="H1" s="37" t="s">
        <v>7</v>
      </c>
      <c r="I1" s="37" t="s">
        <v>26</v>
      </c>
      <c r="J1" s="37" t="s">
        <v>27</v>
      </c>
      <c r="K1" s="37" t="s">
        <v>28</v>
      </c>
      <c r="L1" s="37" t="s">
        <v>29</v>
      </c>
      <c r="M1" s="37" t="s">
        <v>30</v>
      </c>
      <c r="N1" s="37" t="s">
        <v>31</v>
      </c>
    </row>
    <row r="2">
      <c r="A2" s="37" t="s">
        <v>57</v>
      </c>
      <c r="B2" s="37">
        <v>1.0</v>
      </c>
      <c r="C2" s="37">
        <v>0.0</v>
      </c>
      <c r="D2" s="37">
        <v>1.0</v>
      </c>
      <c r="E2" s="37">
        <v>0.0</v>
      </c>
      <c r="F2" s="37">
        <v>0.0</v>
      </c>
      <c r="G2" s="37">
        <v>0.0</v>
      </c>
      <c r="H2" s="37">
        <v>0.0</v>
      </c>
      <c r="I2" s="37">
        <v>0.0</v>
      </c>
      <c r="J2" s="37">
        <v>0.0</v>
      </c>
      <c r="K2" s="37">
        <v>0.0</v>
      </c>
      <c r="L2" s="37">
        <v>0.0</v>
      </c>
      <c r="M2" s="37">
        <v>0.0</v>
      </c>
      <c r="N2" s="37">
        <v>0.0</v>
      </c>
    </row>
    <row r="3">
      <c r="A3" s="37" t="s">
        <v>32</v>
      </c>
      <c r="B3" s="37">
        <v>30.0</v>
      </c>
      <c r="C3" s="37">
        <v>0.0</v>
      </c>
      <c r="D3" s="37">
        <v>22.0</v>
      </c>
      <c r="E3" s="37">
        <v>0.0</v>
      </c>
      <c r="F3" s="37">
        <v>0.0</v>
      </c>
      <c r="G3" s="37">
        <v>3.0</v>
      </c>
      <c r="H3" s="37">
        <v>0.0</v>
      </c>
      <c r="I3" s="37">
        <v>0.0</v>
      </c>
      <c r="J3" s="37">
        <v>0.0</v>
      </c>
      <c r="K3" s="37">
        <v>0.0</v>
      </c>
      <c r="L3" s="37">
        <v>0.0</v>
      </c>
      <c r="M3" s="37">
        <v>0.0</v>
      </c>
      <c r="N3" s="37">
        <v>0.0</v>
      </c>
    </row>
    <row r="4">
      <c r="A4" s="37" t="s">
        <v>33</v>
      </c>
      <c r="B4" s="37">
        <v>33.0</v>
      </c>
      <c r="C4" s="37">
        <v>0.0</v>
      </c>
      <c r="D4" s="37">
        <v>23.0</v>
      </c>
      <c r="E4" s="37">
        <v>0.0</v>
      </c>
      <c r="F4" s="37">
        <v>0.0</v>
      </c>
      <c r="G4" s="37">
        <v>9.0</v>
      </c>
      <c r="H4" s="37">
        <v>0.0</v>
      </c>
      <c r="I4" s="37">
        <v>0.0</v>
      </c>
      <c r="J4" s="37">
        <v>0.0</v>
      </c>
      <c r="K4" s="37">
        <v>0.0</v>
      </c>
      <c r="L4" s="37">
        <v>0.0</v>
      </c>
      <c r="M4" s="37">
        <v>0.0</v>
      </c>
      <c r="N4" s="37">
        <v>0.0</v>
      </c>
    </row>
    <row r="5">
      <c r="A5" s="37" t="s">
        <v>34</v>
      </c>
      <c r="B5" s="37">
        <v>906.0</v>
      </c>
      <c r="C5" s="37">
        <v>2.0</v>
      </c>
      <c r="D5" s="37">
        <v>290.0</v>
      </c>
      <c r="E5" s="37">
        <v>0.0</v>
      </c>
      <c r="F5" s="37">
        <v>53.0</v>
      </c>
      <c r="G5" s="37">
        <v>298.0</v>
      </c>
      <c r="H5" s="37">
        <v>12.0</v>
      </c>
      <c r="I5" s="37">
        <v>6.0</v>
      </c>
      <c r="J5" s="37">
        <v>1.0</v>
      </c>
      <c r="K5" s="37">
        <v>1.0</v>
      </c>
      <c r="L5" s="37">
        <v>3.0</v>
      </c>
      <c r="M5" s="37">
        <v>0.0</v>
      </c>
      <c r="N5" s="37">
        <v>1.0</v>
      </c>
    </row>
    <row r="6">
      <c r="A6" s="37" t="s">
        <v>35</v>
      </c>
      <c r="B6" s="37">
        <v>761.0</v>
      </c>
      <c r="C6" s="37">
        <v>1.0</v>
      </c>
      <c r="D6" s="37">
        <v>198.0</v>
      </c>
      <c r="E6" s="37">
        <v>0.0</v>
      </c>
      <c r="F6" s="37">
        <v>98.0</v>
      </c>
      <c r="G6" s="37">
        <v>258.0</v>
      </c>
      <c r="H6" s="37">
        <v>7.0</v>
      </c>
      <c r="I6" s="37">
        <v>4.0</v>
      </c>
      <c r="J6" s="37">
        <v>1.0</v>
      </c>
      <c r="K6" s="37">
        <v>0.0</v>
      </c>
      <c r="L6" s="37">
        <v>0.0</v>
      </c>
      <c r="M6" s="37">
        <v>2.0</v>
      </c>
      <c r="N6" s="37">
        <v>0.0</v>
      </c>
    </row>
    <row r="7">
      <c r="A7" s="37" t="s">
        <v>36</v>
      </c>
      <c r="B7" s="37">
        <v>16399.0</v>
      </c>
      <c r="C7" s="37">
        <v>197.0</v>
      </c>
      <c r="D7" s="37">
        <v>1325.0</v>
      </c>
      <c r="E7" s="37">
        <v>5.0</v>
      </c>
      <c r="F7" s="37">
        <v>4660.0</v>
      </c>
      <c r="G7" s="37">
        <v>5772.0</v>
      </c>
      <c r="H7" s="37">
        <v>1407.0</v>
      </c>
      <c r="I7" s="37">
        <v>659.0</v>
      </c>
      <c r="J7" s="37">
        <v>211.0</v>
      </c>
      <c r="K7" s="37">
        <v>144.0</v>
      </c>
      <c r="L7" s="37">
        <v>127.0</v>
      </c>
      <c r="M7" s="37">
        <v>127.0</v>
      </c>
      <c r="N7" s="37">
        <v>139.0</v>
      </c>
    </row>
    <row r="8">
      <c r="A8" s="37" t="s">
        <v>37</v>
      </c>
      <c r="B8" s="37">
        <v>9795.0</v>
      </c>
      <c r="C8" s="37">
        <v>55.0</v>
      </c>
      <c r="D8" s="37">
        <v>617.0</v>
      </c>
      <c r="E8" s="37">
        <v>0.0</v>
      </c>
      <c r="F8" s="37">
        <v>3821.0</v>
      </c>
      <c r="G8" s="37">
        <v>3533.0</v>
      </c>
      <c r="H8" s="37">
        <v>564.0</v>
      </c>
      <c r="I8" s="37">
        <v>330.0</v>
      </c>
      <c r="J8" s="37">
        <v>86.0</v>
      </c>
      <c r="K8" s="37">
        <v>36.0</v>
      </c>
      <c r="L8" s="37">
        <v>22.0</v>
      </c>
      <c r="M8" s="37">
        <v>45.0</v>
      </c>
      <c r="N8" s="37">
        <v>45.0</v>
      </c>
    </row>
    <row r="9">
      <c r="A9" s="37" t="s">
        <v>38</v>
      </c>
      <c r="B9" s="37">
        <v>133439.0</v>
      </c>
      <c r="C9" s="37">
        <v>5887.0</v>
      </c>
      <c r="D9" s="37">
        <v>1300.0</v>
      </c>
      <c r="E9" s="37">
        <v>65.0</v>
      </c>
      <c r="F9" s="37">
        <v>71829.0</v>
      </c>
      <c r="G9" s="37">
        <v>47716.0</v>
      </c>
      <c r="H9" s="37">
        <v>36622.0</v>
      </c>
      <c r="I9" s="37">
        <v>23788.0</v>
      </c>
      <c r="J9" s="37">
        <v>6354.0</v>
      </c>
      <c r="K9" s="37">
        <v>2856.0</v>
      </c>
      <c r="L9" s="37">
        <v>1634.0</v>
      </c>
      <c r="M9" s="37">
        <v>1110.0</v>
      </c>
      <c r="N9" s="37">
        <v>880.0</v>
      </c>
    </row>
    <row r="10">
      <c r="A10" s="37" t="s">
        <v>39</v>
      </c>
      <c r="B10" s="37">
        <v>62133.0</v>
      </c>
      <c r="C10" s="37">
        <v>1626.0</v>
      </c>
      <c r="D10" s="37">
        <v>519.0</v>
      </c>
      <c r="E10" s="37">
        <v>3.0</v>
      </c>
      <c r="F10" s="37">
        <v>37155.0</v>
      </c>
      <c r="G10" s="37">
        <v>22430.0</v>
      </c>
      <c r="H10" s="37">
        <v>14641.0</v>
      </c>
      <c r="I10" s="37">
        <v>10108.0</v>
      </c>
      <c r="J10" s="37">
        <v>2218.0</v>
      </c>
      <c r="K10" s="37">
        <v>1037.0</v>
      </c>
      <c r="L10" s="37">
        <v>555.0</v>
      </c>
      <c r="M10" s="37">
        <v>411.0</v>
      </c>
      <c r="N10" s="37">
        <v>312.0</v>
      </c>
    </row>
    <row r="11">
      <c r="A11" s="37" t="s">
        <v>40</v>
      </c>
      <c r="B11" s="37">
        <v>597877.0</v>
      </c>
      <c r="C11" s="37">
        <v>108201.0</v>
      </c>
      <c r="D11" s="37">
        <v>628.0</v>
      </c>
      <c r="E11" s="37">
        <v>436.0</v>
      </c>
      <c r="F11" s="37">
        <v>0.0</v>
      </c>
      <c r="G11" s="37">
        <v>216239.0</v>
      </c>
      <c r="H11" s="37">
        <v>563639.0</v>
      </c>
      <c r="I11" s="37">
        <v>427768.0</v>
      </c>
      <c r="J11" s="37">
        <v>86105.0</v>
      </c>
      <c r="K11" s="37">
        <v>29965.0</v>
      </c>
      <c r="L11" s="37">
        <v>11632.0</v>
      </c>
      <c r="M11" s="37">
        <v>5333.0</v>
      </c>
      <c r="N11" s="37">
        <v>2836.0</v>
      </c>
    </row>
    <row r="12">
      <c r="A12" s="37" t="s">
        <v>41</v>
      </c>
      <c r="B12" s="37">
        <v>238543.0</v>
      </c>
      <c r="C12" s="37">
        <v>36319.0</v>
      </c>
      <c r="D12" s="37">
        <v>205.0</v>
      </c>
      <c r="E12" s="37">
        <v>42.0</v>
      </c>
      <c r="F12" s="37">
        <v>0.0</v>
      </c>
      <c r="G12" s="37">
        <v>86961.0</v>
      </c>
      <c r="H12" s="37">
        <v>227158.0</v>
      </c>
      <c r="I12" s="37">
        <v>179060.0</v>
      </c>
      <c r="J12" s="37">
        <v>31361.0</v>
      </c>
      <c r="K12" s="37">
        <v>10489.0</v>
      </c>
      <c r="L12" s="37">
        <v>3729.0</v>
      </c>
      <c r="M12" s="37">
        <v>1631.0</v>
      </c>
      <c r="N12" s="37">
        <v>888.0</v>
      </c>
    </row>
    <row r="13">
      <c r="A13" s="37" t="s">
        <v>42</v>
      </c>
      <c r="B13" s="37">
        <v>1542903.0</v>
      </c>
      <c r="C13" s="37">
        <v>346974.0</v>
      </c>
      <c r="D13" s="37">
        <v>124.0</v>
      </c>
      <c r="E13" s="37">
        <v>1166.0</v>
      </c>
      <c r="F13" s="37">
        <v>0.0</v>
      </c>
      <c r="G13" s="37">
        <v>566780.0</v>
      </c>
      <c r="H13" s="37">
        <v>1501007.0</v>
      </c>
      <c r="I13" s="37">
        <v>1150152.0</v>
      </c>
      <c r="J13" s="37">
        <v>217437.0</v>
      </c>
      <c r="K13" s="37">
        <v>80215.0</v>
      </c>
      <c r="L13" s="37">
        <v>32274.0</v>
      </c>
      <c r="M13" s="37">
        <v>14178.0</v>
      </c>
      <c r="N13" s="37">
        <v>6751.0</v>
      </c>
    </row>
    <row r="14">
      <c r="A14" s="37" t="s">
        <v>43</v>
      </c>
      <c r="B14" s="37">
        <v>567890.0</v>
      </c>
      <c r="C14" s="37">
        <v>110217.0</v>
      </c>
      <c r="D14" s="37">
        <v>28.0</v>
      </c>
      <c r="E14" s="37">
        <v>110.0</v>
      </c>
      <c r="F14" s="37">
        <v>0.0</v>
      </c>
      <c r="G14" s="37">
        <v>209480.0</v>
      </c>
      <c r="H14" s="37">
        <v>557707.0</v>
      </c>
      <c r="I14" s="37">
        <v>444197.0</v>
      </c>
      <c r="J14" s="37">
        <v>74362.0</v>
      </c>
      <c r="K14" s="37">
        <v>25169.0</v>
      </c>
      <c r="L14" s="37">
        <v>8987.0</v>
      </c>
      <c r="M14" s="37">
        <v>3481.0</v>
      </c>
      <c r="N14" s="37">
        <v>1511.0</v>
      </c>
    </row>
    <row r="15">
      <c r="A15" s="37" t="s">
        <v>44</v>
      </c>
      <c r="B15" s="37">
        <v>2395902.0</v>
      </c>
      <c r="C15" s="37">
        <v>647158.0</v>
      </c>
      <c r="D15" s="37">
        <v>25.0</v>
      </c>
      <c r="E15" s="37">
        <v>1722.0</v>
      </c>
      <c r="F15" s="37">
        <v>0.0</v>
      </c>
      <c r="G15" s="37">
        <v>888031.0</v>
      </c>
      <c r="H15" s="37">
        <v>0.0</v>
      </c>
      <c r="I15" s="37">
        <v>0.0</v>
      </c>
      <c r="J15" s="37">
        <v>0.0</v>
      </c>
      <c r="K15" s="37">
        <v>0.0</v>
      </c>
      <c r="L15" s="37">
        <v>0.0</v>
      </c>
      <c r="M15" s="37">
        <v>0.0</v>
      </c>
      <c r="N15" s="37">
        <v>0.0</v>
      </c>
    </row>
    <row r="16">
      <c r="A16" s="37" t="s">
        <v>45</v>
      </c>
      <c r="B16" s="37">
        <v>866592.0</v>
      </c>
      <c r="C16" s="37">
        <v>210042.0</v>
      </c>
      <c r="D16" s="37">
        <v>8.0</v>
      </c>
      <c r="E16" s="37">
        <v>224.0</v>
      </c>
      <c r="F16" s="37">
        <v>0.0</v>
      </c>
      <c r="G16" s="37">
        <v>322607.0</v>
      </c>
      <c r="H16" s="37">
        <v>0.0</v>
      </c>
      <c r="I16" s="37">
        <v>0.0</v>
      </c>
      <c r="J16" s="37">
        <v>0.0</v>
      </c>
      <c r="K16" s="37">
        <v>0.0</v>
      </c>
      <c r="L16" s="37">
        <v>0.0</v>
      </c>
      <c r="M16" s="37">
        <v>0.0</v>
      </c>
      <c r="N16" s="37">
        <v>0.0</v>
      </c>
    </row>
    <row r="17">
      <c r="A17" s="37" t="s">
        <v>46</v>
      </c>
      <c r="B17" s="37">
        <v>2244409.0</v>
      </c>
      <c r="C17" s="37">
        <v>717959.0</v>
      </c>
      <c r="D17" s="37">
        <v>5.0</v>
      </c>
      <c r="E17" s="37">
        <v>1824.0</v>
      </c>
      <c r="F17" s="37">
        <v>0.0</v>
      </c>
      <c r="G17" s="37">
        <v>841213.0</v>
      </c>
      <c r="H17" s="37">
        <v>0.0</v>
      </c>
      <c r="I17" s="37">
        <v>0.0</v>
      </c>
      <c r="J17" s="37">
        <v>0.0</v>
      </c>
      <c r="K17" s="37">
        <v>0.0</v>
      </c>
      <c r="L17" s="37">
        <v>0.0</v>
      </c>
      <c r="M17" s="37">
        <v>0.0</v>
      </c>
      <c r="N17" s="37">
        <v>0.0</v>
      </c>
    </row>
    <row r="18">
      <c r="A18" s="37" t="s">
        <v>47</v>
      </c>
      <c r="B18" s="37">
        <v>864205.0</v>
      </c>
      <c r="C18" s="37">
        <v>256463.0</v>
      </c>
      <c r="D18" s="37">
        <v>1.0</v>
      </c>
      <c r="E18" s="37">
        <v>265.0</v>
      </c>
      <c r="F18" s="37">
        <v>0.0</v>
      </c>
      <c r="G18" s="37">
        <v>325944.0</v>
      </c>
      <c r="H18" s="37">
        <v>0.0</v>
      </c>
      <c r="I18" s="37">
        <v>0.0</v>
      </c>
      <c r="J18" s="37">
        <v>0.0</v>
      </c>
      <c r="K18" s="37">
        <v>0.0</v>
      </c>
      <c r="L18" s="37">
        <v>0.0</v>
      </c>
      <c r="M18" s="37">
        <v>0.0</v>
      </c>
      <c r="N18" s="37">
        <v>0.0</v>
      </c>
    </row>
    <row r="19">
      <c r="A19" s="37" t="s">
        <v>48</v>
      </c>
      <c r="B19" s="37">
        <v>1261384.0</v>
      </c>
      <c r="C19" s="37">
        <v>471656.0</v>
      </c>
      <c r="D19" s="37">
        <v>0.0</v>
      </c>
      <c r="E19" s="37">
        <v>1168.0</v>
      </c>
      <c r="F19" s="37">
        <v>0.0</v>
      </c>
      <c r="G19" s="37">
        <v>476834.0</v>
      </c>
      <c r="H19" s="37">
        <v>0.0</v>
      </c>
      <c r="I19" s="37">
        <v>0.0</v>
      </c>
      <c r="J19" s="37">
        <v>0.0</v>
      </c>
      <c r="K19" s="37">
        <v>0.0</v>
      </c>
      <c r="L19" s="37">
        <v>0.0</v>
      </c>
      <c r="M19" s="37">
        <v>0.0</v>
      </c>
      <c r="N19" s="37">
        <v>0.0</v>
      </c>
    </row>
    <row r="20">
      <c r="A20" s="37" t="s">
        <v>49</v>
      </c>
      <c r="B20" s="37">
        <v>562946.0</v>
      </c>
      <c r="C20" s="37">
        <v>201793.0</v>
      </c>
      <c r="D20" s="37">
        <v>0.0</v>
      </c>
      <c r="E20" s="37">
        <v>245.0</v>
      </c>
      <c r="F20" s="37">
        <v>0.0</v>
      </c>
      <c r="G20" s="37">
        <v>214070.0</v>
      </c>
      <c r="H20" s="37">
        <v>0.0</v>
      </c>
      <c r="I20" s="37">
        <v>0.0</v>
      </c>
      <c r="J20" s="37">
        <v>0.0</v>
      </c>
      <c r="K20" s="37">
        <v>0.0</v>
      </c>
      <c r="L20" s="37">
        <v>0.0</v>
      </c>
      <c r="M20" s="37">
        <v>0.0</v>
      </c>
      <c r="N20" s="37">
        <v>0.0</v>
      </c>
    </row>
    <row r="21">
      <c r="A21" s="37" t="s">
        <v>50</v>
      </c>
      <c r="B21" s="37">
        <v>404762.0</v>
      </c>
      <c r="C21" s="37">
        <v>174628.0</v>
      </c>
      <c r="D21" s="37">
        <v>0.0</v>
      </c>
      <c r="E21" s="37">
        <v>488.0</v>
      </c>
      <c r="F21" s="37">
        <v>0.0</v>
      </c>
      <c r="G21" s="37">
        <v>154611.0</v>
      </c>
      <c r="H21" s="37">
        <v>0.0</v>
      </c>
      <c r="I21" s="37">
        <v>0.0</v>
      </c>
      <c r="J21" s="37">
        <v>0.0</v>
      </c>
      <c r="K21" s="37">
        <v>0.0</v>
      </c>
      <c r="L21" s="37">
        <v>0.0</v>
      </c>
      <c r="M21" s="37">
        <v>0.0</v>
      </c>
      <c r="N21" s="37">
        <v>0.0</v>
      </c>
    </row>
    <row r="22">
      <c r="A22" s="37" t="s">
        <v>51</v>
      </c>
      <c r="B22" s="37">
        <v>234479.0</v>
      </c>
      <c r="C22" s="37">
        <v>100267.0</v>
      </c>
      <c r="D22" s="37">
        <v>0.0</v>
      </c>
      <c r="E22" s="37">
        <v>127.0</v>
      </c>
      <c r="F22" s="37">
        <v>0.0</v>
      </c>
      <c r="G22" s="37">
        <v>90066.0</v>
      </c>
      <c r="H22" s="37">
        <v>0.0</v>
      </c>
      <c r="I22" s="37">
        <v>0.0</v>
      </c>
      <c r="J22" s="37">
        <v>0.0</v>
      </c>
      <c r="K22" s="37">
        <v>0.0</v>
      </c>
      <c r="L22" s="37">
        <v>0.0</v>
      </c>
      <c r="M22" s="37">
        <v>0.0</v>
      </c>
      <c r="N22" s="37">
        <v>0.0</v>
      </c>
    </row>
    <row r="23">
      <c r="A23" s="37" t="s">
        <v>52</v>
      </c>
      <c r="B23" s="37">
        <v>67394.0</v>
      </c>
      <c r="C23" s="37">
        <v>33295.0</v>
      </c>
      <c r="D23" s="37">
        <v>0.0</v>
      </c>
      <c r="E23" s="37">
        <v>102.0</v>
      </c>
      <c r="F23" s="37">
        <v>0.0</v>
      </c>
      <c r="G23" s="37">
        <v>25985.0</v>
      </c>
      <c r="H23" s="37">
        <v>0.0</v>
      </c>
      <c r="I23" s="37">
        <v>0.0</v>
      </c>
      <c r="J23" s="37">
        <v>0.0</v>
      </c>
      <c r="K23" s="37">
        <v>0.0</v>
      </c>
      <c r="L23" s="37">
        <v>0.0</v>
      </c>
      <c r="M23" s="37">
        <v>0.0</v>
      </c>
      <c r="N23" s="37">
        <v>0.0</v>
      </c>
    </row>
    <row r="24">
      <c r="A24" s="37" t="s">
        <v>53</v>
      </c>
      <c r="B24" s="37">
        <v>60013.0</v>
      </c>
      <c r="C24" s="37">
        <v>30046.0</v>
      </c>
      <c r="D24" s="37">
        <v>0.0</v>
      </c>
      <c r="E24" s="37">
        <v>59.0</v>
      </c>
      <c r="F24" s="37">
        <v>0.0</v>
      </c>
      <c r="G24" s="37">
        <v>23300.0</v>
      </c>
      <c r="H24" s="37">
        <v>0.0</v>
      </c>
      <c r="I24" s="37">
        <v>0.0</v>
      </c>
      <c r="J24" s="37">
        <v>0.0</v>
      </c>
      <c r="K24" s="37">
        <v>0.0</v>
      </c>
      <c r="L24" s="37">
        <v>0.0</v>
      </c>
      <c r="M24" s="37">
        <v>0.0</v>
      </c>
      <c r="N24" s="37">
        <v>0.0</v>
      </c>
    </row>
    <row r="25">
      <c r="A25" s="37" t="s">
        <v>54</v>
      </c>
      <c r="B25" s="37">
        <v>4398.0</v>
      </c>
      <c r="C25" s="37">
        <v>2420.0</v>
      </c>
      <c r="D25" s="37">
        <v>0.0</v>
      </c>
      <c r="E25" s="37">
        <v>16.0</v>
      </c>
      <c r="F25" s="37">
        <v>0.0</v>
      </c>
      <c r="G25" s="37">
        <v>1736.0</v>
      </c>
      <c r="H25" s="37">
        <v>0.0</v>
      </c>
      <c r="I25" s="37">
        <v>0.0</v>
      </c>
      <c r="J25" s="37">
        <v>0.0</v>
      </c>
      <c r="K25" s="37">
        <v>0.0</v>
      </c>
      <c r="L25" s="37">
        <v>0.0</v>
      </c>
      <c r="M25" s="37">
        <v>0.0</v>
      </c>
      <c r="N25" s="37">
        <v>0.0</v>
      </c>
    </row>
    <row r="26">
      <c r="A26" s="37" t="s">
        <v>55</v>
      </c>
      <c r="B26" s="37">
        <v>8429.0</v>
      </c>
      <c r="C26" s="37">
        <v>4739.0</v>
      </c>
      <c r="D26" s="37">
        <v>0.0</v>
      </c>
      <c r="E26" s="37">
        <v>23.0</v>
      </c>
      <c r="F26" s="37">
        <v>0.0</v>
      </c>
      <c r="G26" s="37">
        <v>3267.0</v>
      </c>
      <c r="H26" s="37">
        <v>0.0</v>
      </c>
      <c r="I26" s="37">
        <v>0.0</v>
      </c>
      <c r="J26" s="37">
        <v>0.0</v>
      </c>
      <c r="K26" s="37">
        <v>0.0</v>
      </c>
      <c r="L26" s="37">
        <v>0.0</v>
      </c>
      <c r="M26" s="37">
        <v>0.0</v>
      </c>
      <c r="N26" s="37">
        <v>0.0</v>
      </c>
    </row>
    <row r="27">
      <c r="A27" s="37" t="s">
        <v>56</v>
      </c>
      <c r="B27" s="37">
        <v>489.0</v>
      </c>
      <c r="C27" s="37">
        <v>304.0</v>
      </c>
      <c r="D27" s="37">
        <v>0.0</v>
      </c>
      <c r="E27" s="37">
        <v>5.0</v>
      </c>
      <c r="F27" s="37">
        <v>0.0</v>
      </c>
      <c r="G27" s="37">
        <v>180.0</v>
      </c>
      <c r="H27" s="37">
        <v>0.0</v>
      </c>
      <c r="I27" s="37">
        <v>0.0</v>
      </c>
      <c r="J27" s="37">
        <v>0.0</v>
      </c>
      <c r="K27" s="37">
        <v>0.0</v>
      </c>
      <c r="L27" s="37">
        <v>0.0</v>
      </c>
      <c r="M27" s="37">
        <v>0.0</v>
      </c>
      <c r="N27" s="37">
        <v>0.0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37" t="s">
        <v>1</v>
      </c>
      <c r="B1" s="37" t="s">
        <v>20</v>
      </c>
      <c r="C1" s="37" t="s">
        <v>21</v>
      </c>
      <c r="D1" s="37" t="s">
        <v>22</v>
      </c>
      <c r="E1" s="37" t="s">
        <v>23</v>
      </c>
      <c r="F1" s="37" t="s">
        <v>24</v>
      </c>
      <c r="G1" s="37" t="s">
        <v>25</v>
      </c>
      <c r="H1" s="37" t="s">
        <v>7</v>
      </c>
      <c r="I1" s="37" t="s">
        <v>26</v>
      </c>
      <c r="J1" s="37" t="s">
        <v>27</v>
      </c>
      <c r="K1" s="37" t="s">
        <v>28</v>
      </c>
      <c r="L1" s="37" t="s">
        <v>29</v>
      </c>
      <c r="M1" s="37" t="s">
        <v>30</v>
      </c>
      <c r="N1" s="37" t="s">
        <v>31</v>
      </c>
    </row>
    <row r="2">
      <c r="A2" s="37" t="s">
        <v>32</v>
      </c>
      <c r="B2" s="37">
        <v>1.0</v>
      </c>
      <c r="C2" s="37">
        <v>0.0</v>
      </c>
      <c r="D2" s="37">
        <v>0.0</v>
      </c>
      <c r="E2" s="37">
        <v>0.0</v>
      </c>
      <c r="F2" s="37">
        <v>0.0</v>
      </c>
      <c r="G2" s="37">
        <v>0.0</v>
      </c>
      <c r="H2" s="37">
        <v>0.0</v>
      </c>
      <c r="I2" s="37">
        <v>0.0</v>
      </c>
      <c r="J2" s="37">
        <v>0.0</v>
      </c>
      <c r="K2" s="37">
        <v>0.0</v>
      </c>
      <c r="L2" s="37">
        <v>0.0</v>
      </c>
      <c r="M2" s="37">
        <v>0.0</v>
      </c>
      <c r="N2" s="37">
        <v>0.0</v>
      </c>
    </row>
    <row r="3">
      <c r="A3" s="37" t="s">
        <v>33</v>
      </c>
      <c r="B3" s="37">
        <v>1.0</v>
      </c>
      <c r="C3" s="37">
        <v>0.0</v>
      </c>
      <c r="D3" s="37">
        <v>1.0</v>
      </c>
      <c r="E3" s="37">
        <v>0.0</v>
      </c>
      <c r="F3" s="37">
        <v>0.0</v>
      </c>
      <c r="G3" s="37">
        <v>0.0</v>
      </c>
      <c r="H3" s="37">
        <v>0.0</v>
      </c>
      <c r="I3" s="37">
        <v>0.0</v>
      </c>
      <c r="J3" s="37">
        <v>0.0</v>
      </c>
      <c r="K3" s="37">
        <v>0.0</v>
      </c>
      <c r="L3" s="37">
        <v>0.0</v>
      </c>
      <c r="M3" s="37">
        <v>0.0</v>
      </c>
      <c r="N3" s="37">
        <v>0.0</v>
      </c>
    </row>
    <row r="4">
      <c r="A4" s="37" t="s">
        <v>34</v>
      </c>
      <c r="B4" s="37">
        <v>62.0</v>
      </c>
      <c r="C4" s="37">
        <v>0.0</v>
      </c>
      <c r="D4" s="37">
        <v>14.0</v>
      </c>
      <c r="E4" s="37">
        <v>0.0</v>
      </c>
      <c r="F4" s="37">
        <v>9.0</v>
      </c>
      <c r="G4" s="37">
        <v>1.0</v>
      </c>
      <c r="H4" s="37">
        <v>1.0</v>
      </c>
      <c r="I4" s="37">
        <v>0.0</v>
      </c>
      <c r="J4" s="37">
        <v>0.0</v>
      </c>
      <c r="K4" s="37">
        <v>0.0</v>
      </c>
      <c r="L4" s="37">
        <v>0.0</v>
      </c>
      <c r="M4" s="37">
        <v>0.0</v>
      </c>
      <c r="N4" s="37">
        <v>1.0</v>
      </c>
    </row>
    <row r="5">
      <c r="A5" s="37" t="s">
        <v>35</v>
      </c>
      <c r="B5" s="37">
        <v>78.0</v>
      </c>
      <c r="C5" s="37">
        <v>0.0</v>
      </c>
      <c r="D5" s="37">
        <v>18.0</v>
      </c>
      <c r="E5" s="37">
        <v>0.0</v>
      </c>
      <c r="F5" s="37">
        <v>17.0</v>
      </c>
      <c r="G5" s="37">
        <v>2.0</v>
      </c>
      <c r="H5" s="37">
        <v>0.0</v>
      </c>
      <c r="I5" s="37">
        <v>0.0</v>
      </c>
      <c r="J5" s="37">
        <v>0.0</v>
      </c>
      <c r="K5" s="37">
        <v>0.0</v>
      </c>
      <c r="L5" s="37">
        <v>0.0</v>
      </c>
      <c r="M5" s="37">
        <v>0.0</v>
      </c>
      <c r="N5" s="37">
        <v>0.0</v>
      </c>
    </row>
    <row r="6">
      <c r="A6" s="37" t="s">
        <v>36</v>
      </c>
      <c r="B6" s="37">
        <v>1420.0</v>
      </c>
      <c r="C6" s="37">
        <v>12.0</v>
      </c>
      <c r="D6" s="37">
        <v>63.0</v>
      </c>
      <c r="E6" s="37">
        <v>1.0</v>
      </c>
      <c r="F6" s="37">
        <v>578.0</v>
      </c>
      <c r="G6" s="37">
        <v>42.0</v>
      </c>
      <c r="H6" s="37">
        <v>113.0</v>
      </c>
      <c r="I6" s="37">
        <v>49.0</v>
      </c>
      <c r="J6" s="37">
        <v>12.0</v>
      </c>
      <c r="K6" s="37">
        <v>12.0</v>
      </c>
      <c r="L6" s="37">
        <v>12.0</v>
      </c>
      <c r="M6" s="37">
        <v>13.0</v>
      </c>
      <c r="N6" s="37">
        <v>15.0</v>
      </c>
    </row>
    <row r="7">
      <c r="A7" s="37" t="s">
        <v>37</v>
      </c>
      <c r="B7" s="37">
        <v>1357.0</v>
      </c>
      <c r="C7" s="37">
        <v>3.0</v>
      </c>
      <c r="D7" s="37">
        <v>64.0</v>
      </c>
      <c r="E7" s="37">
        <v>0.0</v>
      </c>
      <c r="F7" s="37">
        <v>858.0</v>
      </c>
      <c r="G7" s="37">
        <v>34.0</v>
      </c>
      <c r="H7" s="37">
        <v>28.0</v>
      </c>
      <c r="I7" s="37">
        <v>12.0</v>
      </c>
      <c r="J7" s="37">
        <v>4.0</v>
      </c>
      <c r="K7" s="37">
        <v>0.0</v>
      </c>
      <c r="L7" s="37">
        <v>1.0</v>
      </c>
      <c r="M7" s="37">
        <v>5.0</v>
      </c>
      <c r="N7" s="37">
        <v>6.0</v>
      </c>
    </row>
    <row r="8">
      <c r="A8" s="37" t="s">
        <v>38</v>
      </c>
      <c r="B8" s="37">
        <v>16374.0</v>
      </c>
      <c r="C8" s="37">
        <v>305.0</v>
      </c>
      <c r="D8" s="37">
        <v>34.0</v>
      </c>
      <c r="E8" s="37">
        <v>2.0</v>
      </c>
      <c r="F8" s="37">
        <v>12972.0</v>
      </c>
      <c r="G8" s="37">
        <v>748.0</v>
      </c>
      <c r="H8" s="37">
        <v>2240.0</v>
      </c>
      <c r="I8" s="37">
        <v>1541.0</v>
      </c>
      <c r="J8" s="37">
        <v>312.0</v>
      </c>
      <c r="K8" s="37">
        <v>172.0</v>
      </c>
      <c r="L8" s="37">
        <v>96.0</v>
      </c>
      <c r="M8" s="37">
        <v>73.0</v>
      </c>
      <c r="N8" s="37">
        <v>46.0</v>
      </c>
    </row>
    <row r="9">
      <c r="A9" s="37" t="s">
        <v>39</v>
      </c>
      <c r="B9" s="37">
        <v>14012.0</v>
      </c>
      <c r="C9" s="37">
        <v>23.0</v>
      </c>
      <c r="D9" s="37">
        <v>18.0</v>
      </c>
      <c r="E9" s="37">
        <v>0.0</v>
      </c>
      <c r="F9" s="37">
        <v>12960.0</v>
      </c>
      <c r="G9" s="37">
        <v>341.0</v>
      </c>
      <c r="H9" s="37">
        <v>487.0</v>
      </c>
      <c r="I9" s="37">
        <v>316.0</v>
      </c>
      <c r="J9" s="37">
        <v>54.0</v>
      </c>
      <c r="K9" s="37">
        <v>31.0</v>
      </c>
      <c r="L9" s="37">
        <v>35.0</v>
      </c>
      <c r="M9" s="37">
        <v>21.0</v>
      </c>
      <c r="N9" s="37">
        <v>30.0</v>
      </c>
    </row>
    <row r="10">
      <c r="A10" s="37" t="s">
        <v>40</v>
      </c>
      <c r="B10" s="37">
        <v>108643.0</v>
      </c>
      <c r="C10" s="37">
        <v>13123.0</v>
      </c>
      <c r="D10" s="37">
        <v>59.0</v>
      </c>
      <c r="E10" s="37">
        <v>31.0</v>
      </c>
      <c r="F10" s="37">
        <v>0.0</v>
      </c>
      <c r="G10" s="37">
        <v>6402.0</v>
      </c>
      <c r="H10" s="37">
        <v>102265.0</v>
      </c>
      <c r="I10" s="37">
        <v>85523.0</v>
      </c>
      <c r="J10" s="37">
        <v>8677.0</v>
      </c>
      <c r="K10" s="37">
        <v>3714.0</v>
      </c>
      <c r="L10" s="37">
        <v>2100.0</v>
      </c>
      <c r="M10" s="37">
        <v>1362.0</v>
      </c>
      <c r="N10" s="37">
        <v>889.0</v>
      </c>
    </row>
    <row r="11">
      <c r="A11" s="37" t="s">
        <v>41</v>
      </c>
      <c r="B11" s="37">
        <v>81730.0</v>
      </c>
      <c r="C11" s="37">
        <v>6210.0</v>
      </c>
      <c r="D11" s="37">
        <v>36.0</v>
      </c>
      <c r="E11" s="37">
        <v>2.0</v>
      </c>
      <c r="F11" s="37">
        <v>0.0</v>
      </c>
      <c r="G11" s="37">
        <v>2244.0</v>
      </c>
      <c r="H11" s="37">
        <v>76581.0</v>
      </c>
      <c r="I11" s="37">
        <v>66644.0</v>
      </c>
      <c r="J11" s="37">
        <v>5498.0</v>
      </c>
      <c r="K11" s="37">
        <v>1999.0</v>
      </c>
      <c r="L11" s="37">
        <v>1106.0</v>
      </c>
      <c r="M11" s="37">
        <v>777.0</v>
      </c>
      <c r="N11" s="37">
        <v>557.0</v>
      </c>
    </row>
    <row r="12">
      <c r="A12" s="37" t="s">
        <v>42</v>
      </c>
      <c r="B12" s="37">
        <v>429485.0</v>
      </c>
      <c r="C12" s="37">
        <v>64070.0</v>
      </c>
      <c r="D12" s="37">
        <v>8.0</v>
      </c>
      <c r="E12" s="37">
        <v>92.0</v>
      </c>
      <c r="F12" s="37">
        <v>0.0</v>
      </c>
      <c r="G12" s="37">
        <v>26500.0</v>
      </c>
      <c r="H12" s="37">
        <v>418662.0</v>
      </c>
      <c r="I12" s="37">
        <v>368352.0</v>
      </c>
      <c r="J12" s="37">
        <v>29158.0</v>
      </c>
      <c r="K12" s="37">
        <v>10584.0</v>
      </c>
      <c r="L12" s="37">
        <v>5223.0</v>
      </c>
      <c r="M12" s="37">
        <v>3214.0</v>
      </c>
      <c r="N12" s="37">
        <v>2131.0</v>
      </c>
    </row>
    <row r="13">
      <c r="A13" s="37" t="s">
        <v>43</v>
      </c>
      <c r="B13" s="37">
        <v>307640.0</v>
      </c>
      <c r="C13" s="37">
        <v>31789.0</v>
      </c>
      <c r="D13" s="37">
        <v>11.0</v>
      </c>
      <c r="E13" s="37">
        <v>5.0</v>
      </c>
      <c r="F13" s="37">
        <v>0.0</v>
      </c>
      <c r="G13" s="37">
        <v>9286.0</v>
      </c>
      <c r="H13" s="37">
        <v>302132.0</v>
      </c>
      <c r="I13" s="37">
        <v>275693.0</v>
      </c>
      <c r="J13" s="37">
        <v>17637.0</v>
      </c>
      <c r="K13" s="37">
        <v>4883.0</v>
      </c>
      <c r="L13" s="37">
        <v>2035.0</v>
      </c>
      <c r="M13" s="37">
        <v>1150.0</v>
      </c>
      <c r="N13" s="37">
        <v>734.0</v>
      </c>
    </row>
    <row r="14">
      <c r="A14" s="37" t="s">
        <v>44</v>
      </c>
      <c r="B14" s="37">
        <v>1031247.0</v>
      </c>
      <c r="C14" s="37">
        <v>184327.0</v>
      </c>
      <c r="D14" s="37">
        <v>2.0</v>
      </c>
      <c r="E14" s="37">
        <v>198.0</v>
      </c>
      <c r="F14" s="37">
        <v>0.0</v>
      </c>
      <c r="G14" s="37">
        <v>63991.0</v>
      </c>
      <c r="H14" s="37">
        <v>0.0</v>
      </c>
      <c r="I14" s="37">
        <v>0.0</v>
      </c>
      <c r="J14" s="37">
        <v>0.0</v>
      </c>
      <c r="K14" s="37">
        <v>0.0</v>
      </c>
      <c r="L14" s="37">
        <v>0.0</v>
      </c>
      <c r="M14" s="37">
        <v>0.0</v>
      </c>
      <c r="N14" s="37">
        <v>0.0</v>
      </c>
    </row>
    <row r="15">
      <c r="A15" s="37" t="s">
        <v>45</v>
      </c>
      <c r="B15" s="37">
        <v>737188.0</v>
      </c>
      <c r="C15" s="37">
        <v>98535.0</v>
      </c>
      <c r="D15" s="37">
        <v>0.0</v>
      </c>
      <c r="E15" s="37">
        <v>17.0</v>
      </c>
      <c r="F15" s="37">
        <v>0.0</v>
      </c>
      <c r="G15" s="37">
        <v>23405.0</v>
      </c>
      <c r="H15" s="37">
        <v>0.0</v>
      </c>
      <c r="I15" s="37">
        <v>0.0</v>
      </c>
      <c r="J15" s="37">
        <v>0.0</v>
      </c>
      <c r="K15" s="37">
        <v>0.0</v>
      </c>
      <c r="L15" s="37">
        <v>0.0</v>
      </c>
      <c r="M15" s="37">
        <v>0.0</v>
      </c>
      <c r="N15" s="37">
        <v>0.0</v>
      </c>
    </row>
    <row r="16">
      <c r="A16" s="37" t="s">
        <v>46</v>
      </c>
      <c r="B16" s="37">
        <v>1524500.0</v>
      </c>
      <c r="C16" s="37">
        <v>324795.0</v>
      </c>
      <c r="D16" s="37">
        <v>0.0</v>
      </c>
      <c r="E16" s="37">
        <v>216.0</v>
      </c>
      <c r="F16" s="37">
        <v>0.0</v>
      </c>
      <c r="G16" s="37">
        <v>94767.0</v>
      </c>
      <c r="H16" s="37">
        <v>0.0</v>
      </c>
      <c r="I16" s="37">
        <v>0.0</v>
      </c>
      <c r="J16" s="37">
        <v>0.0</v>
      </c>
      <c r="K16" s="37">
        <v>0.0</v>
      </c>
      <c r="L16" s="37">
        <v>0.0</v>
      </c>
      <c r="M16" s="37">
        <v>0.0</v>
      </c>
      <c r="N16" s="37">
        <v>0.0</v>
      </c>
    </row>
    <row r="17">
      <c r="A17" s="37" t="s">
        <v>47</v>
      </c>
      <c r="B17" s="37">
        <v>1167801.0</v>
      </c>
      <c r="C17" s="37">
        <v>200744.0</v>
      </c>
      <c r="D17" s="37">
        <v>0.0</v>
      </c>
      <c r="E17" s="37">
        <v>21.0</v>
      </c>
      <c r="F17" s="37">
        <v>0.0</v>
      </c>
      <c r="G17" s="37">
        <v>39124.0</v>
      </c>
      <c r="H17" s="37">
        <v>0.0</v>
      </c>
      <c r="I17" s="37">
        <v>0.0</v>
      </c>
      <c r="J17" s="37">
        <v>0.0</v>
      </c>
      <c r="K17" s="37">
        <v>0.0</v>
      </c>
      <c r="L17" s="37">
        <v>0.0</v>
      </c>
      <c r="M17" s="37">
        <v>0.0</v>
      </c>
      <c r="N17" s="37">
        <v>0.0</v>
      </c>
    </row>
    <row r="18">
      <c r="A18" s="37" t="s">
        <v>48</v>
      </c>
      <c r="B18" s="37">
        <v>1378860.0</v>
      </c>
      <c r="C18" s="37">
        <v>344908.0</v>
      </c>
      <c r="D18" s="37">
        <v>0.0</v>
      </c>
      <c r="E18" s="37">
        <v>222.0</v>
      </c>
      <c r="F18" s="37">
        <v>0.0</v>
      </c>
      <c r="G18" s="37">
        <v>84606.0</v>
      </c>
      <c r="H18" s="37">
        <v>0.0</v>
      </c>
      <c r="I18" s="37">
        <v>0.0</v>
      </c>
      <c r="J18" s="37">
        <v>0.0</v>
      </c>
      <c r="K18" s="37">
        <v>0.0</v>
      </c>
      <c r="L18" s="37">
        <v>0.0</v>
      </c>
      <c r="M18" s="37">
        <v>0.0</v>
      </c>
      <c r="N18" s="37">
        <v>0.0</v>
      </c>
    </row>
    <row r="19">
      <c r="A19" s="37" t="s">
        <v>49</v>
      </c>
      <c r="B19" s="37">
        <v>1211478.0</v>
      </c>
      <c r="C19" s="37">
        <v>264472.0</v>
      </c>
      <c r="D19" s="37">
        <v>0.0</v>
      </c>
      <c r="E19" s="37">
        <v>56.0</v>
      </c>
      <c r="F19" s="37">
        <v>0.0</v>
      </c>
      <c r="G19" s="37">
        <v>43008.0</v>
      </c>
      <c r="H19" s="37">
        <v>0.0</v>
      </c>
      <c r="I19" s="37">
        <v>0.0</v>
      </c>
      <c r="J19" s="37">
        <v>0.0</v>
      </c>
      <c r="K19" s="37">
        <v>0.0</v>
      </c>
      <c r="L19" s="37">
        <v>0.0</v>
      </c>
      <c r="M19" s="37">
        <v>0.0</v>
      </c>
      <c r="N19" s="37">
        <v>0.0</v>
      </c>
    </row>
    <row r="20">
      <c r="A20" s="37" t="s">
        <v>50</v>
      </c>
      <c r="B20" s="37">
        <v>732596.0</v>
      </c>
      <c r="C20" s="37">
        <v>213578.0</v>
      </c>
      <c r="D20" s="37">
        <v>0.0</v>
      </c>
      <c r="E20" s="37">
        <v>150.0</v>
      </c>
      <c r="F20" s="37">
        <v>0.0</v>
      </c>
      <c r="G20" s="37">
        <v>44137.0</v>
      </c>
      <c r="H20" s="37">
        <v>0.0</v>
      </c>
      <c r="I20" s="37">
        <v>0.0</v>
      </c>
      <c r="J20" s="37">
        <v>0.0</v>
      </c>
      <c r="K20" s="37">
        <v>0.0</v>
      </c>
      <c r="L20" s="37">
        <v>0.0</v>
      </c>
      <c r="M20" s="37">
        <v>0.0</v>
      </c>
      <c r="N20" s="37">
        <v>0.0</v>
      </c>
    </row>
    <row r="21">
      <c r="A21" s="37" t="s">
        <v>51</v>
      </c>
      <c r="B21" s="37">
        <v>816782.0</v>
      </c>
      <c r="C21" s="37">
        <v>222796.0</v>
      </c>
      <c r="D21" s="37">
        <v>0.0</v>
      </c>
      <c r="E21" s="37">
        <v>62.0</v>
      </c>
      <c r="F21" s="37">
        <v>0.0</v>
      </c>
      <c r="G21" s="37">
        <v>31145.0</v>
      </c>
      <c r="H21" s="37">
        <v>0.0</v>
      </c>
      <c r="I21" s="37">
        <v>0.0</v>
      </c>
      <c r="J21" s="37">
        <v>0.0</v>
      </c>
      <c r="K21" s="37">
        <v>0.0</v>
      </c>
      <c r="L21" s="37">
        <v>0.0</v>
      </c>
      <c r="M21" s="37">
        <v>0.0</v>
      </c>
      <c r="N21" s="37">
        <v>0.0</v>
      </c>
    </row>
    <row r="22">
      <c r="A22" s="37" t="s">
        <v>52</v>
      </c>
      <c r="B22" s="37">
        <v>205629.0</v>
      </c>
      <c r="C22" s="37">
        <v>69070.0</v>
      </c>
      <c r="D22" s="37">
        <v>0.0</v>
      </c>
      <c r="E22" s="37">
        <v>48.0</v>
      </c>
      <c r="F22" s="37">
        <v>0.0</v>
      </c>
      <c r="G22" s="37">
        <v>12090.0</v>
      </c>
      <c r="H22" s="37">
        <v>0.0</v>
      </c>
      <c r="I22" s="37">
        <v>0.0</v>
      </c>
      <c r="J22" s="37">
        <v>0.0</v>
      </c>
      <c r="K22" s="37">
        <v>0.0</v>
      </c>
      <c r="L22" s="37">
        <v>0.0</v>
      </c>
      <c r="M22" s="37">
        <v>0.0</v>
      </c>
      <c r="N22" s="37">
        <v>0.0</v>
      </c>
    </row>
    <row r="23">
      <c r="A23" s="37" t="s">
        <v>53</v>
      </c>
      <c r="B23" s="37">
        <v>337885.0</v>
      </c>
      <c r="C23" s="37">
        <v>112186.0</v>
      </c>
      <c r="D23" s="37">
        <v>0.0</v>
      </c>
      <c r="E23" s="37">
        <v>18.0</v>
      </c>
      <c r="F23" s="37">
        <v>0.0</v>
      </c>
      <c r="G23" s="37">
        <v>13606.0</v>
      </c>
      <c r="H23" s="37">
        <v>0.0</v>
      </c>
      <c r="I23" s="37">
        <v>0.0</v>
      </c>
      <c r="J23" s="37">
        <v>0.0</v>
      </c>
      <c r="K23" s="37">
        <v>0.0</v>
      </c>
      <c r="L23" s="37">
        <v>0.0</v>
      </c>
      <c r="M23" s="37">
        <v>0.0</v>
      </c>
      <c r="N23" s="37">
        <v>0.0</v>
      </c>
    </row>
    <row r="24">
      <c r="A24" s="37" t="s">
        <v>54</v>
      </c>
      <c r="B24" s="37">
        <v>23624.0</v>
      </c>
      <c r="C24" s="37">
        <v>9037.0</v>
      </c>
      <c r="D24" s="37">
        <v>0.0</v>
      </c>
      <c r="E24" s="37">
        <v>11.0</v>
      </c>
      <c r="F24" s="37">
        <v>0.0</v>
      </c>
      <c r="G24" s="37">
        <v>1317.0</v>
      </c>
      <c r="H24" s="37">
        <v>0.0</v>
      </c>
      <c r="I24" s="37">
        <v>0.0</v>
      </c>
      <c r="J24" s="37">
        <v>0.0</v>
      </c>
      <c r="K24" s="37">
        <v>0.0</v>
      </c>
      <c r="L24" s="37">
        <v>0.0</v>
      </c>
      <c r="M24" s="37">
        <v>0.0</v>
      </c>
      <c r="N24" s="37">
        <v>0.0</v>
      </c>
    </row>
    <row r="25">
      <c r="A25" s="37" t="s">
        <v>55</v>
      </c>
      <c r="B25" s="37">
        <v>77747.0</v>
      </c>
      <c r="C25" s="37">
        <v>30807.0</v>
      </c>
      <c r="D25" s="37">
        <v>0.0</v>
      </c>
      <c r="E25" s="37">
        <v>12.0</v>
      </c>
      <c r="F25" s="37">
        <v>0.0</v>
      </c>
      <c r="G25" s="37">
        <v>3291.0</v>
      </c>
      <c r="H25" s="37">
        <v>0.0</v>
      </c>
      <c r="I25" s="37">
        <v>0.0</v>
      </c>
      <c r="J25" s="37">
        <v>0.0</v>
      </c>
      <c r="K25" s="37">
        <v>0.0</v>
      </c>
      <c r="L25" s="37">
        <v>0.0</v>
      </c>
      <c r="M25" s="37">
        <v>0.0</v>
      </c>
      <c r="N25" s="37">
        <v>0.0</v>
      </c>
    </row>
    <row r="26">
      <c r="A26" s="37" t="s">
        <v>56</v>
      </c>
      <c r="B26" s="37">
        <v>7608.0</v>
      </c>
      <c r="C26" s="37">
        <v>3428.0</v>
      </c>
      <c r="D26" s="37">
        <v>0.0</v>
      </c>
      <c r="E26" s="37">
        <v>3.0</v>
      </c>
      <c r="F26" s="37">
        <v>0.0</v>
      </c>
      <c r="G26" s="37">
        <v>295.0</v>
      </c>
      <c r="H26" s="37">
        <v>0.0</v>
      </c>
      <c r="I26" s="37">
        <v>0.0</v>
      </c>
      <c r="J26" s="37">
        <v>0.0</v>
      </c>
      <c r="K26" s="37">
        <v>0.0</v>
      </c>
      <c r="L26" s="37">
        <v>0.0</v>
      </c>
      <c r="M26" s="37">
        <v>0.0</v>
      </c>
      <c r="N26" s="37">
        <v>0.0</v>
      </c>
    </row>
  </sheetData>
  <drawing r:id="rId1"/>
</worksheet>
</file>