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scard By Turn" sheetId="1" r:id="rId5"/>
    <sheet state="visible" name="Regret" sheetId="2" r:id="rId6"/>
    <sheet state="visible" name="Discard By Round" sheetId="3" r:id="rId7"/>
    <sheet state="visible" name="Discard By Shanten" sheetId="4" r:id="rId8"/>
    <sheet state="visible" name="Discard Willingness" sheetId="5" r:id="rId9"/>
    <sheet state="visible" name="Discard By Seat And Placement" sheetId="6" r:id="rId10"/>
  </sheets>
  <definedNames/>
  <calcPr/>
</workbook>
</file>

<file path=xl/sharedStrings.xml><?xml version="1.0" encoding="utf-8"?>
<sst xmlns="http://schemas.openxmlformats.org/spreadsheetml/2006/main" count="61" uniqueCount="57">
  <si>
    <t>First Discarded On Turn...</t>
  </si>
  <si>
    <t>Discarded</t>
  </si>
  <si>
    <t>Turn %</t>
  </si>
  <si>
    <t>Called</t>
  </si>
  <si>
    <t>Called %</t>
  </si>
  <si>
    <t>Dealt In</t>
  </si>
  <si>
    <t>Dealt In %</t>
  </si>
  <si>
    <t>Total %</t>
  </si>
  <si>
    <t>Win After Call</t>
  </si>
  <si>
    <t>Win %</t>
  </si>
  <si>
    <t>Dora Dragon Never Discarded</t>
  </si>
  <si>
    <t>Rounds With Dragon Dora</t>
  </si>
  <si>
    <t>Discard Turn</t>
  </si>
  <si>
    <t>Regret Chance</t>
  </si>
  <si>
    <t>Round</t>
  </si>
  <si>
    <t>Count</t>
  </si>
  <si>
    <t>Dragon Discarded</t>
  </si>
  <si>
    <t>Discard %</t>
  </si>
  <si>
    <t>East 1</t>
  </si>
  <si>
    <t>East 2</t>
  </si>
  <si>
    <t>East 3</t>
  </si>
  <si>
    <t>East 4</t>
  </si>
  <si>
    <t>South 1</t>
  </si>
  <si>
    <t>South 2</t>
  </si>
  <si>
    <t>South 3</t>
  </si>
  <si>
    <t>South 4</t>
  </si>
  <si>
    <t>West 1</t>
  </si>
  <si>
    <t>West 2</t>
  </si>
  <si>
    <t>West 3</t>
  </si>
  <si>
    <t>West 4</t>
  </si>
  <si>
    <t>Total</t>
  </si>
  <si>
    <t>Shanten</t>
  </si>
  <si>
    <t>Kept Upon Reaching</t>
  </si>
  <si>
    <t>Percent</t>
  </si>
  <si>
    <t>Percent Of Discards</t>
  </si>
  <si>
    <t>6-Shanten</t>
  </si>
  <si>
    <t>5-Shanten</t>
  </si>
  <si>
    <t>4-Shanten</t>
  </si>
  <si>
    <t>3-Shanten</t>
  </si>
  <si>
    <t>2-Shanten</t>
  </si>
  <si>
    <t>1-Shanten</t>
  </si>
  <si>
    <t>Tenpai</t>
  </si>
  <si>
    <t>Complete Hand</t>
  </si>
  <si>
    <t>Discarded On Turn...</t>
  </si>
  <si>
    <t>Willingly</t>
  </si>
  <si>
    <t>Willing %</t>
  </si>
  <si>
    <t>Unwillingly</t>
  </si>
  <si>
    <t>Unwilling %</t>
  </si>
  <si>
    <t>Seat</t>
  </si>
  <si>
    <t>First</t>
  </si>
  <si>
    <t>Second</t>
  </si>
  <si>
    <t>Third</t>
  </si>
  <si>
    <t>Fourth</t>
  </si>
  <si>
    <t>East</t>
  </si>
  <si>
    <t>South</t>
  </si>
  <si>
    <t>West</t>
  </si>
  <si>
    <t>North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</si>
</sst>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/>
    </xf>
    <xf borderId="2" fillId="0" fontId="1" numFmtId="0" xfId="0" applyAlignment="1" applyBorder="1" applyFont="1">
      <alignment horizontal="center" readingOrder="0"/>
    </xf>
    <xf borderId="3" fillId="0" fontId="2" numFmtId="0" xfId="0" applyAlignment="1" applyBorder="1" applyFont="1">
      <alignment horizontal="right" readingOrder="0"/>
    </xf>
    <xf borderId="4" fillId="0" fontId="2" numFmtId="3" xfId="0" applyAlignment="1" applyBorder="1" applyFont="1" applyNumberFormat="1">
      <alignment readingOrder="0"/>
    </xf>
    <xf borderId="2" fillId="0" fontId="2" numFmtId="10" xfId="0" applyAlignment="1" applyBorder="1" applyFont="1" applyNumberFormat="1">
      <alignment readingOrder="0"/>
    </xf>
    <xf borderId="5" fillId="0" fontId="2" numFmtId="3" xfId="0" applyAlignment="1" applyBorder="1" applyFont="1" applyNumberFormat="1">
      <alignment readingOrder="0"/>
    </xf>
    <xf borderId="3" fillId="0" fontId="2" numFmtId="10" xfId="0" applyAlignment="1" applyBorder="1" applyFont="1" applyNumberFormat="1">
      <alignment readingOrder="0"/>
    </xf>
    <xf borderId="3" fillId="0" fontId="2" numFmtId="3" xfId="0" applyAlignment="1" applyBorder="1" applyFont="1" applyNumberFormat="1">
      <alignment readingOrder="0"/>
    </xf>
    <xf borderId="3" fillId="0" fontId="2" numFmtId="10" xfId="0" applyBorder="1" applyFont="1" applyNumberFormat="1"/>
    <xf borderId="6" fillId="0" fontId="2" numFmtId="0" xfId="0" applyAlignment="1" applyBorder="1" applyFont="1">
      <alignment horizontal="right" readingOrder="0"/>
    </xf>
    <xf borderId="7" fillId="0" fontId="2" numFmtId="3" xfId="0" applyAlignment="1" applyBorder="1" applyFont="1" applyNumberFormat="1">
      <alignment readingOrder="0"/>
    </xf>
    <xf borderId="6" fillId="0" fontId="2" numFmtId="10" xfId="0" applyAlignment="1" applyBorder="1" applyFont="1" applyNumberFormat="1">
      <alignment readingOrder="0"/>
    </xf>
    <xf borderId="8" fillId="0" fontId="2" numFmtId="3" xfId="0" applyAlignment="1" applyBorder="1" applyFont="1" applyNumberFormat="1">
      <alignment readingOrder="0"/>
    </xf>
    <xf borderId="6" fillId="0" fontId="2" numFmtId="3" xfId="0" applyAlignment="1" applyBorder="1" applyFont="1" applyNumberFormat="1">
      <alignment readingOrder="0"/>
    </xf>
    <xf borderId="6" fillId="0" fontId="2" numFmtId="10" xfId="0" applyBorder="1" applyFont="1" applyNumberFormat="1"/>
    <xf borderId="1" fillId="0" fontId="2" numFmtId="0" xfId="0" applyAlignment="1" applyBorder="1" applyFont="1">
      <alignment readingOrder="0"/>
    </xf>
    <xf borderId="1" fillId="0" fontId="2" numFmtId="3" xfId="0" applyAlignment="1" applyBorder="1" applyFont="1" applyNumberFormat="1">
      <alignment readingOrder="0"/>
    </xf>
    <xf borderId="9" fillId="0" fontId="2" numFmtId="3" xfId="0" applyAlignment="1" applyBorder="1" applyFont="1" applyNumberFormat="1">
      <alignment readingOrder="0"/>
    </xf>
    <xf borderId="10" fillId="0" fontId="2" numFmtId="0" xfId="0" applyAlignment="1" applyBorder="1" applyFont="1">
      <alignment readingOrder="0"/>
    </xf>
    <xf borderId="0" fillId="0" fontId="2" numFmtId="0" xfId="0" applyAlignment="1" applyFont="1">
      <alignment readingOrder="0"/>
    </xf>
    <xf borderId="2" fillId="0" fontId="2" numFmtId="0" xfId="0" applyAlignment="1" applyBorder="1" applyFont="1">
      <alignment readingOrder="0"/>
    </xf>
    <xf borderId="2" fillId="0" fontId="2" numFmtId="9" xfId="0" applyBorder="1" applyFont="1" applyNumberFormat="1"/>
    <xf borderId="3" fillId="0" fontId="2" numFmtId="0" xfId="0" applyAlignment="1" applyBorder="1" applyFont="1">
      <alignment readingOrder="0"/>
    </xf>
    <xf borderId="3" fillId="0" fontId="2" numFmtId="9" xfId="0" applyBorder="1" applyFont="1" applyNumberFormat="1"/>
    <xf borderId="6" fillId="0" fontId="2" numFmtId="0" xfId="0" applyAlignment="1" applyBorder="1" applyFont="1">
      <alignment readingOrder="0"/>
    </xf>
    <xf borderId="6" fillId="0" fontId="2" numFmtId="9" xfId="0" applyBorder="1" applyFont="1" applyNumberFormat="1"/>
    <xf borderId="6" fillId="0" fontId="2" numFmtId="3" xfId="0" applyBorder="1" applyFont="1" applyNumberFormat="1"/>
    <xf borderId="2" fillId="0" fontId="2" numFmtId="10" xfId="0" applyBorder="1" applyFont="1" applyNumberFormat="1"/>
    <xf borderId="0" fillId="0" fontId="2" numFmtId="3" xfId="0" applyFont="1" applyNumberFormat="1"/>
    <xf borderId="3" fillId="0" fontId="1" numFmtId="0" xfId="0" applyAlignment="1" applyBorder="1" applyFont="1">
      <alignment horizontal="center" readingOrder="0"/>
    </xf>
    <xf borderId="3" fillId="0" fontId="2" numFmtId="3" xfId="0" applyBorder="1" applyFont="1" applyNumberFormat="1"/>
    <xf borderId="6" fillId="0" fontId="1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Bad Things After Discarding Dora Dragon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'Discard By Turn'!$E$1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'Discard By Turn'!$A$2:$A$20</c:f>
            </c:strRef>
          </c:cat>
          <c:val>
            <c:numRef>
              <c:f>'Discard By Turn'!$E$2:$E$20</c:f>
              <c:numCache/>
            </c:numRef>
          </c:val>
          <c:smooth val="1"/>
        </c:ser>
        <c:ser>
          <c:idx val="1"/>
          <c:order val="1"/>
          <c:tx>
            <c:strRef>
              <c:f>'Discard By Turn'!$G$1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'Discard By Turn'!$A$2:$A$20</c:f>
            </c:strRef>
          </c:cat>
          <c:val>
            <c:numRef>
              <c:f>'Discard By Turn'!$G$2:$G$20</c:f>
              <c:numCache/>
            </c:numRef>
          </c:val>
          <c:smooth val="1"/>
        </c:ser>
        <c:ser>
          <c:idx val="2"/>
          <c:order val="2"/>
          <c:tx>
            <c:strRef>
              <c:f>'Discard By Turn'!$H$1</c:f>
            </c:strRef>
          </c:tx>
          <c:spPr>
            <a:ln cmpd="sng">
              <a:solidFill>
                <a:srgbClr val="FBBC04"/>
              </a:solidFill>
              <a:prstDash val="sysDot"/>
            </a:ln>
          </c:spPr>
          <c:marker>
            <c:symbol val="none"/>
          </c:marker>
          <c:cat>
            <c:strRef>
              <c:f>'Discard By Turn'!$A$2:$A$20</c:f>
            </c:strRef>
          </c:cat>
          <c:val>
            <c:numRef>
              <c:f>'Discard By Turn'!$H$2:$H$20</c:f>
              <c:numCache/>
            </c:numRef>
          </c:val>
          <c:smooth val="1"/>
        </c:ser>
        <c:axId val="1848835434"/>
        <c:axId val="327212853"/>
      </c:lineChart>
      <c:catAx>
        <c:axId val="1848835434"/>
        <c:scaling>
          <c:orientation val="minMax"/>
          <c:max val="18.0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Turn Discarded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27212853"/>
      </c:catAx>
      <c:valAx>
        <c:axId val="327212853"/>
        <c:scaling>
          <c:orientation val="minMax"/>
          <c:max val="0.6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4883543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Regret Chance By Turn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Regret!$B$1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Regret!$A$2:$A$20</c:f>
            </c:strRef>
          </c:cat>
          <c:val>
            <c:numRef>
              <c:f>Regret!$B$2:$B$20</c:f>
              <c:numCache/>
            </c:numRef>
          </c:val>
          <c:smooth val="1"/>
        </c:ser>
        <c:axId val="469267144"/>
        <c:axId val="1039473988"/>
      </c:lineChart>
      <c:catAx>
        <c:axId val="469267144"/>
        <c:scaling>
          <c:orientation val="minMax"/>
          <c:max val="18.0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Turn Discarded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39473988"/>
      </c:catAx>
      <c:valAx>
        <c:axId val="1039473988"/>
        <c:scaling>
          <c:orientation val="minMax"/>
          <c:max val="0.5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Opponent Wins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6926714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723900</xdr:colOff>
      <xdr:row>22</xdr:row>
      <xdr:rowOff>76200</xdr:rowOff>
    </xdr:from>
    <xdr:ext cx="6257925" cy="386715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200025</xdr:colOff>
      <xdr:row>1</xdr:row>
      <xdr:rowOff>47625</xdr:rowOff>
    </xdr:from>
    <xdr:ext cx="4476750" cy="3286125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63"/>
    <col customWidth="1" min="2" max="2" width="8.25"/>
    <col customWidth="1" min="3" max="3" width="7.88"/>
    <col customWidth="1" min="4" max="4" width="7.25"/>
    <col customWidth="1" min="5" max="5" width="9.13"/>
    <col customWidth="1" min="6" max="6" width="8.0"/>
    <col customWidth="1" min="7" max="7" width="9.88"/>
    <col customWidth="1" min="8" max="8" width="10.88"/>
    <col customWidth="1" min="9" max="9" width="12.0"/>
    <col customWidth="1" min="10" max="10" width="7.63"/>
  </cols>
  <sheetData>
    <row r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>
      <c r="A2" s="3">
        <v>1.0</v>
      </c>
      <c r="B2" s="4">
        <v>52281.0</v>
      </c>
      <c r="C2" s="5">
        <f t="shared" ref="C2:C20" si="1">B2/($B$22 - $B$21)</f>
        <v>0.08458422182</v>
      </c>
      <c r="D2" s="6">
        <v>4956.0</v>
      </c>
      <c r="E2" s="7">
        <f t="shared" ref="E2:E20" si="2">D2/B2</f>
        <v>0.09479543238</v>
      </c>
      <c r="F2" s="8">
        <v>0.0</v>
      </c>
      <c r="G2" s="9">
        <f t="shared" ref="G2:G20" si="3">F2/B2</f>
        <v>0</v>
      </c>
      <c r="H2" s="9">
        <f t="shared" ref="H2:H20" si="4">G2+E2</f>
        <v>0.09479543238</v>
      </c>
      <c r="I2" s="8">
        <v>2173.0</v>
      </c>
      <c r="J2" s="9">
        <f t="shared" ref="J2:J20" si="5">I2/D2</f>
        <v>0.4384584342</v>
      </c>
    </row>
    <row r="3">
      <c r="A3" s="3">
        <v>2.0</v>
      </c>
      <c r="B3" s="4">
        <v>54352.0</v>
      </c>
      <c r="C3" s="7">
        <f t="shared" si="1"/>
        <v>0.08793484486</v>
      </c>
      <c r="D3" s="6">
        <v>6186.0</v>
      </c>
      <c r="E3" s="7">
        <f t="shared" si="2"/>
        <v>0.1138136591</v>
      </c>
      <c r="F3" s="8">
        <v>10.0</v>
      </c>
      <c r="G3" s="9">
        <f t="shared" si="3"/>
        <v>0.0001839858699</v>
      </c>
      <c r="H3" s="9">
        <f t="shared" si="4"/>
        <v>0.113997645</v>
      </c>
      <c r="I3" s="8">
        <v>2641.0</v>
      </c>
      <c r="J3" s="9">
        <f t="shared" si="5"/>
        <v>0.4269317814</v>
      </c>
    </row>
    <row r="4">
      <c r="A4" s="3">
        <v>3.0</v>
      </c>
      <c r="B4" s="4">
        <v>75647.0</v>
      </c>
      <c r="C4" s="7">
        <f t="shared" si="1"/>
        <v>0.1223875333</v>
      </c>
      <c r="D4" s="6">
        <v>10013.0</v>
      </c>
      <c r="E4" s="7">
        <f t="shared" si="2"/>
        <v>0.1323647997</v>
      </c>
      <c r="F4" s="8">
        <v>37.0</v>
      </c>
      <c r="G4" s="9">
        <f t="shared" si="3"/>
        <v>0.0004891139107</v>
      </c>
      <c r="H4" s="9">
        <f t="shared" si="4"/>
        <v>0.1328539136</v>
      </c>
      <c r="I4" s="8">
        <v>4228.0</v>
      </c>
      <c r="J4" s="9">
        <f t="shared" si="5"/>
        <v>0.4222510736</v>
      </c>
    </row>
    <row r="5">
      <c r="A5" s="3">
        <v>4.0</v>
      </c>
      <c r="B5" s="4">
        <v>85568.0</v>
      </c>
      <c r="C5" s="7">
        <f t="shared" si="1"/>
        <v>0.1384384899</v>
      </c>
      <c r="D5" s="6">
        <v>13037.0</v>
      </c>
      <c r="E5" s="7">
        <f t="shared" si="2"/>
        <v>0.1523583583</v>
      </c>
      <c r="F5" s="8">
        <v>121.0</v>
      </c>
      <c r="G5" s="9">
        <f t="shared" si="3"/>
        <v>0.00141408003</v>
      </c>
      <c r="H5" s="9">
        <f t="shared" si="4"/>
        <v>0.1537724383</v>
      </c>
      <c r="I5" s="8">
        <v>5671.0</v>
      </c>
      <c r="J5" s="9">
        <f t="shared" si="5"/>
        <v>0.434992713</v>
      </c>
    </row>
    <row r="6">
      <c r="A6" s="3">
        <v>5.0</v>
      </c>
      <c r="B6" s="4">
        <v>82363.0</v>
      </c>
      <c r="C6" s="7">
        <f t="shared" si="1"/>
        <v>0.1332531945</v>
      </c>
      <c r="D6" s="6">
        <v>14268.0</v>
      </c>
      <c r="E6" s="7">
        <f t="shared" si="2"/>
        <v>0.1732331265</v>
      </c>
      <c r="F6" s="8">
        <v>317.0</v>
      </c>
      <c r="G6" s="9">
        <f t="shared" si="3"/>
        <v>0.003848815609</v>
      </c>
      <c r="H6" s="9">
        <f t="shared" si="4"/>
        <v>0.1770819421</v>
      </c>
      <c r="I6" s="8">
        <v>6039.0</v>
      </c>
      <c r="J6" s="9">
        <f t="shared" si="5"/>
        <v>0.423254836</v>
      </c>
    </row>
    <row r="7">
      <c r="A7" s="10">
        <v>6.0</v>
      </c>
      <c r="B7" s="11">
        <v>70805.0</v>
      </c>
      <c r="C7" s="12">
        <f t="shared" si="1"/>
        <v>0.1145537734</v>
      </c>
      <c r="D7" s="13">
        <v>13438.0</v>
      </c>
      <c r="E7" s="12">
        <f t="shared" si="2"/>
        <v>0.1897888567</v>
      </c>
      <c r="F7" s="14">
        <v>509.0</v>
      </c>
      <c r="G7" s="15">
        <f t="shared" si="3"/>
        <v>0.007188757856</v>
      </c>
      <c r="H7" s="15">
        <f t="shared" si="4"/>
        <v>0.1969776146</v>
      </c>
      <c r="I7" s="14">
        <v>5536.0</v>
      </c>
      <c r="J7" s="15">
        <f t="shared" si="5"/>
        <v>0.4119660664</v>
      </c>
    </row>
    <row r="8">
      <c r="A8" s="3">
        <v>7.0</v>
      </c>
      <c r="B8" s="4">
        <v>56247.0</v>
      </c>
      <c r="C8" s="7">
        <f t="shared" si="1"/>
        <v>0.09100072157</v>
      </c>
      <c r="D8" s="6">
        <v>11706.0</v>
      </c>
      <c r="E8" s="7">
        <f t="shared" si="2"/>
        <v>0.2081177663</v>
      </c>
      <c r="F8" s="8">
        <v>808.0</v>
      </c>
      <c r="G8" s="9">
        <f t="shared" si="3"/>
        <v>0.01436521059</v>
      </c>
      <c r="H8" s="9">
        <f t="shared" si="4"/>
        <v>0.2224829769</v>
      </c>
      <c r="I8" s="8">
        <v>4787.0</v>
      </c>
      <c r="J8" s="9">
        <f t="shared" si="5"/>
        <v>0.4089355886</v>
      </c>
    </row>
    <row r="9">
      <c r="A9" s="3">
        <v>8.0</v>
      </c>
      <c r="B9" s="4">
        <v>41919.0</v>
      </c>
      <c r="C9" s="7">
        <f t="shared" si="1"/>
        <v>0.06781978146</v>
      </c>
      <c r="D9" s="6">
        <v>8955.0</v>
      </c>
      <c r="E9" s="7">
        <f t="shared" si="2"/>
        <v>0.2136262793</v>
      </c>
      <c r="F9" s="8">
        <v>927.0</v>
      </c>
      <c r="G9" s="9">
        <f t="shared" si="3"/>
        <v>0.02211407715</v>
      </c>
      <c r="H9" s="9">
        <f t="shared" si="4"/>
        <v>0.2357403564</v>
      </c>
      <c r="I9" s="8">
        <v>3516.0</v>
      </c>
      <c r="J9" s="9">
        <f t="shared" si="5"/>
        <v>0.3926298157</v>
      </c>
    </row>
    <row r="10">
      <c r="A10" s="3">
        <v>9.0</v>
      </c>
      <c r="B10" s="4">
        <v>30407.0</v>
      </c>
      <c r="C10" s="7">
        <f t="shared" si="1"/>
        <v>0.04919478267</v>
      </c>
      <c r="D10" s="6">
        <v>6709.0</v>
      </c>
      <c r="E10" s="7">
        <f t="shared" si="2"/>
        <v>0.2206399842</v>
      </c>
      <c r="F10" s="8">
        <v>1115.0</v>
      </c>
      <c r="G10" s="9">
        <f t="shared" si="3"/>
        <v>0.03666918802</v>
      </c>
      <c r="H10" s="9">
        <f t="shared" si="4"/>
        <v>0.2573091722</v>
      </c>
      <c r="I10" s="8">
        <v>2518.0</v>
      </c>
      <c r="J10" s="9">
        <f t="shared" si="5"/>
        <v>0.3753167387</v>
      </c>
    </row>
    <row r="11">
      <c r="A11" s="3">
        <v>10.0</v>
      </c>
      <c r="B11" s="4">
        <v>22070.0</v>
      </c>
      <c r="C11" s="7">
        <f t="shared" si="1"/>
        <v>0.03570654302</v>
      </c>
      <c r="D11" s="6">
        <v>4661.0</v>
      </c>
      <c r="E11" s="7">
        <f t="shared" si="2"/>
        <v>0.2111916629</v>
      </c>
      <c r="F11" s="8">
        <v>1178.0</v>
      </c>
      <c r="G11" s="9">
        <f t="shared" si="3"/>
        <v>0.05337562302</v>
      </c>
      <c r="H11" s="9">
        <f t="shared" si="4"/>
        <v>0.2645672859</v>
      </c>
      <c r="I11" s="8">
        <v>1629.0</v>
      </c>
      <c r="J11" s="9">
        <f t="shared" si="5"/>
        <v>0.3494958163</v>
      </c>
    </row>
    <row r="12">
      <c r="A12" s="3">
        <v>11.0</v>
      </c>
      <c r="B12" s="4">
        <v>15516.0</v>
      </c>
      <c r="C12" s="7">
        <f t="shared" si="1"/>
        <v>0.02510297786</v>
      </c>
      <c r="D12" s="6">
        <v>3207.0</v>
      </c>
      <c r="E12" s="7">
        <f t="shared" si="2"/>
        <v>0.2066898685</v>
      </c>
      <c r="F12" s="8">
        <v>1156.0</v>
      </c>
      <c r="G12" s="9">
        <f t="shared" si="3"/>
        <v>0.07450373808</v>
      </c>
      <c r="H12" s="9">
        <f t="shared" si="4"/>
        <v>0.2811936066</v>
      </c>
      <c r="I12" s="8">
        <v>1081.0</v>
      </c>
      <c r="J12" s="9">
        <f t="shared" si="5"/>
        <v>0.3370751481</v>
      </c>
    </row>
    <row r="13">
      <c r="A13" s="10">
        <v>12.0</v>
      </c>
      <c r="B13" s="11">
        <v>10773.0</v>
      </c>
      <c r="C13" s="12">
        <f t="shared" si="1"/>
        <v>0.01742938776</v>
      </c>
      <c r="D13" s="13">
        <v>2145.0</v>
      </c>
      <c r="E13" s="12">
        <f t="shared" si="2"/>
        <v>0.1991088833</v>
      </c>
      <c r="F13" s="14">
        <v>1056.0</v>
      </c>
      <c r="G13" s="15">
        <f t="shared" si="3"/>
        <v>0.09802283486</v>
      </c>
      <c r="H13" s="15">
        <f t="shared" si="4"/>
        <v>0.2971317182</v>
      </c>
      <c r="I13" s="14">
        <v>725.0</v>
      </c>
      <c r="J13" s="15">
        <f t="shared" si="5"/>
        <v>0.337995338</v>
      </c>
    </row>
    <row r="14">
      <c r="A14" s="3">
        <v>13.0</v>
      </c>
      <c r="B14" s="4">
        <v>7626.0</v>
      </c>
      <c r="C14" s="7">
        <f t="shared" si="1"/>
        <v>0.01233792918</v>
      </c>
      <c r="D14" s="6">
        <v>1445.0</v>
      </c>
      <c r="E14" s="7">
        <f t="shared" si="2"/>
        <v>0.1894833464</v>
      </c>
      <c r="F14" s="8">
        <v>1002.0</v>
      </c>
      <c r="G14" s="9">
        <f t="shared" si="3"/>
        <v>0.1313926042</v>
      </c>
      <c r="H14" s="9">
        <f t="shared" si="4"/>
        <v>0.3208759507</v>
      </c>
      <c r="I14" s="8">
        <v>441.0</v>
      </c>
      <c r="J14" s="9">
        <f t="shared" si="5"/>
        <v>0.3051903114</v>
      </c>
    </row>
    <row r="15">
      <c r="A15" s="3">
        <v>14.0</v>
      </c>
      <c r="B15" s="4">
        <v>5167.0</v>
      </c>
      <c r="C15" s="7">
        <f t="shared" si="1"/>
        <v>0.008359569904</v>
      </c>
      <c r="D15" s="6">
        <v>956.0</v>
      </c>
      <c r="E15" s="7">
        <f t="shared" si="2"/>
        <v>0.1850203213</v>
      </c>
      <c r="F15" s="8">
        <v>849.0</v>
      </c>
      <c r="G15" s="9">
        <f t="shared" si="3"/>
        <v>0.1643119799</v>
      </c>
      <c r="H15" s="9">
        <f t="shared" si="4"/>
        <v>0.3493323011</v>
      </c>
      <c r="I15" s="8">
        <v>281.0</v>
      </c>
      <c r="J15" s="9">
        <f t="shared" si="5"/>
        <v>0.2939330544</v>
      </c>
    </row>
    <row r="16">
      <c r="A16" s="3">
        <v>15.0</v>
      </c>
      <c r="B16" s="4">
        <v>3364.0</v>
      </c>
      <c r="C16" s="7">
        <f t="shared" si="1"/>
        <v>0.005442537866</v>
      </c>
      <c r="D16" s="6">
        <v>610.0</v>
      </c>
      <c r="E16" s="7">
        <f t="shared" si="2"/>
        <v>0.1813317479</v>
      </c>
      <c r="F16" s="8">
        <v>731.0</v>
      </c>
      <c r="G16" s="9">
        <f t="shared" si="3"/>
        <v>0.2173008323</v>
      </c>
      <c r="H16" s="9">
        <f t="shared" si="4"/>
        <v>0.3986325803</v>
      </c>
      <c r="I16" s="8">
        <v>168.0</v>
      </c>
      <c r="J16" s="9">
        <f t="shared" si="5"/>
        <v>0.2754098361</v>
      </c>
    </row>
    <row r="17">
      <c r="A17" s="3">
        <v>16.0</v>
      </c>
      <c r="B17" s="4">
        <v>2091.0</v>
      </c>
      <c r="C17" s="7">
        <f t="shared" si="1"/>
        <v>0.003382980582</v>
      </c>
      <c r="D17" s="6">
        <v>359.0</v>
      </c>
      <c r="E17" s="7">
        <f t="shared" si="2"/>
        <v>0.1716881875</v>
      </c>
      <c r="F17" s="8">
        <v>658.0</v>
      </c>
      <c r="G17" s="9">
        <f t="shared" si="3"/>
        <v>0.3146819703</v>
      </c>
      <c r="H17" s="9">
        <f t="shared" si="4"/>
        <v>0.4863701578</v>
      </c>
      <c r="I17" s="8">
        <v>92.0</v>
      </c>
      <c r="J17" s="9">
        <f t="shared" si="5"/>
        <v>0.2562674095</v>
      </c>
    </row>
    <row r="18">
      <c r="A18" s="3">
        <v>17.0</v>
      </c>
      <c r="B18" s="4">
        <v>1192.0</v>
      </c>
      <c r="C18" s="7">
        <f t="shared" si="1"/>
        <v>0.001928509256</v>
      </c>
      <c r="D18" s="6">
        <v>202.0</v>
      </c>
      <c r="E18" s="7">
        <f t="shared" si="2"/>
        <v>0.1694630872</v>
      </c>
      <c r="F18" s="8">
        <v>492.0</v>
      </c>
      <c r="G18" s="9">
        <f t="shared" si="3"/>
        <v>0.4127516779</v>
      </c>
      <c r="H18" s="9">
        <f t="shared" si="4"/>
        <v>0.5822147651</v>
      </c>
      <c r="I18" s="8">
        <v>46.0</v>
      </c>
      <c r="J18" s="9">
        <f t="shared" si="5"/>
        <v>0.2277227723</v>
      </c>
    </row>
    <row r="19">
      <c r="A19" s="3">
        <v>18.0</v>
      </c>
      <c r="B19" s="4">
        <v>618.0</v>
      </c>
      <c r="C19" s="7">
        <f t="shared" si="1"/>
        <v>0.0009998479196</v>
      </c>
      <c r="D19" s="6">
        <v>66.0</v>
      </c>
      <c r="E19" s="7">
        <f t="shared" si="2"/>
        <v>0.1067961165</v>
      </c>
      <c r="F19" s="8">
        <v>443.0</v>
      </c>
      <c r="G19" s="9">
        <f t="shared" si="3"/>
        <v>0.716828479</v>
      </c>
      <c r="H19" s="9">
        <f t="shared" si="4"/>
        <v>0.8236245955</v>
      </c>
      <c r="I19" s="8">
        <v>9.0</v>
      </c>
      <c r="J19" s="9">
        <f t="shared" si="5"/>
        <v>0.1363636364</v>
      </c>
    </row>
    <row r="20">
      <c r="A20" s="10">
        <v>19.0</v>
      </c>
      <c r="B20" s="11">
        <v>88.0</v>
      </c>
      <c r="C20" s="12">
        <f t="shared" si="1"/>
        <v>0.0001423731665</v>
      </c>
      <c r="D20" s="13">
        <v>3.0</v>
      </c>
      <c r="E20" s="12">
        <f t="shared" si="2"/>
        <v>0.03409090909</v>
      </c>
      <c r="F20" s="14">
        <v>83.0</v>
      </c>
      <c r="G20" s="15">
        <f t="shared" si="3"/>
        <v>0.9431818182</v>
      </c>
      <c r="H20" s="15">
        <f t="shared" si="4"/>
        <v>0.9772727273</v>
      </c>
      <c r="I20" s="14">
        <v>0.0</v>
      </c>
      <c r="J20" s="15">
        <f t="shared" si="5"/>
        <v>0</v>
      </c>
    </row>
    <row r="21">
      <c r="A21" s="16" t="s">
        <v>10</v>
      </c>
      <c r="B21" s="17">
        <f>B22-SUM(B2:B20)</f>
        <v>351729</v>
      </c>
      <c r="C21" s="7">
        <f>B21/$B$22</f>
        <v>0.362673395</v>
      </c>
    </row>
    <row r="22">
      <c r="A22" s="16" t="s">
        <v>11</v>
      </c>
      <c r="B22" s="18">
        <v>969823.0</v>
      </c>
      <c r="C22" s="19"/>
    </row>
    <row r="23">
      <c r="C23" s="20"/>
    </row>
    <row r="24">
      <c r="C24" s="20"/>
    </row>
    <row r="25">
      <c r="C25" s="20"/>
    </row>
    <row r="26">
      <c r="C26" s="20"/>
    </row>
    <row r="27">
      <c r="C27" s="20"/>
    </row>
    <row r="28">
      <c r="C28" s="20"/>
    </row>
    <row r="29">
      <c r="C29" s="20"/>
    </row>
    <row r="30">
      <c r="C30" s="20"/>
    </row>
    <row r="31">
      <c r="C31" s="20"/>
    </row>
    <row r="32">
      <c r="C32" s="20"/>
    </row>
    <row r="33">
      <c r="C33" s="20"/>
    </row>
    <row r="34">
      <c r="C34" s="20"/>
    </row>
    <row r="35">
      <c r="C35" s="20"/>
    </row>
    <row r="36">
      <c r="C36" s="20"/>
    </row>
    <row r="37">
      <c r="C37" s="20"/>
    </row>
    <row r="38">
      <c r="C38" s="20"/>
    </row>
    <row r="39">
      <c r="C39" s="20"/>
    </row>
    <row r="40">
      <c r="C40" s="20"/>
    </row>
    <row r="41">
      <c r="C41" s="20"/>
    </row>
    <row r="42">
      <c r="C42" s="20"/>
    </row>
    <row r="43">
      <c r="C43" s="20"/>
    </row>
    <row r="44">
      <c r="C44" s="20"/>
    </row>
    <row r="45">
      <c r="C45" s="20"/>
    </row>
    <row r="46">
      <c r="C46" s="20"/>
    </row>
    <row r="47">
      <c r="C47" s="20"/>
    </row>
    <row r="48">
      <c r="C48" s="20"/>
    </row>
    <row r="49">
      <c r="C49" s="20"/>
    </row>
    <row r="50">
      <c r="C50" s="20"/>
    </row>
    <row r="51">
      <c r="C51" s="20"/>
    </row>
    <row r="52">
      <c r="C52" s="20"/>
    </row>
    <row r="53">
      <c r="C53" s="20"/>
    </row>
    <row r="54">
      <c r="C54" s="20"/>
    </row>
    <row r="55">
      <c r="C55" s="20"/>
    </row>
    <row r="56">
      <c r="C56" s="20"/>
    </row>
    <row r="57">
      <c r="C57" s="20"/>
    </row>
    <row r="58">
      <c r="C58" s="20"/>
    </row>
    <row r="59">
      <c r="C59" s="20"/>
    </row>
    <row r="60">
      <c r="C60" s="20"/>
    </row>
    <row r="61">
      <c r="C61" s="20"/>
    </row>
    <row r="62">
      <c r="C62" s="20"/>
    </row>
    <row r="63">
      <c r="C63" s="20"/>
    </row>
    <row r="64">
      <c r="C64" s="20"/>
    </row>
    <row r="65">
      <c r="C65" s="20"/>
    </row>
    <row r="66">
      <c r="C66" s="20"/>
    </row>
    <row r="67">
      <c r="C67" s="20"/>
    </row>
    <row r="68">
      <c r="C68" s="20"/>
    </row>
    <row r="69">
      <c r="C69" s="20"/>
    </row>
    <row r="70">
      <c r="C70" s="20"/>
    </row>
    <row r="71">
      <c r="C71" s="20"/>
    </row>
    <row r="72">
      <c r="C72" s="20"/>
    </row>
    <row r="73">
      <c r="C73" s="20"/>
    </row>
    <row r="74">
      <c r="C74" s="20"/>
    </row>
    <row r="75">
      <c r="C75" s="20"/>
    </row>
    <row r="76">
      <c r="C76" s="20"/>
    </row>
    <row r="77">
      <c r="C77" s="20"/>
    </row>
    <row r="78">
      <c r="C78" s="20"/>
    </row>
    <row r="79">
      <c r="C79" s="20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" t="s">
        <v>12</v>
      </c>
      <c r="B1" s="2" t="s">
        <v>13</v>
      </c>
    </row>
    <row r="2">
      <c r="A2" s="21">
        <v>1.0</v>
      </c>
      <c r="B2" s="22">
        <f>'Discard By Turn'!E2 * 'Discard By Turn'!J2 + 'Discard By Turn'!G2</f>
        <v>0.04156385685</v>
      </c>
    </row>
    <row r="3">
      <c r="A3" s="23">
        <v>2.0</v>
      </c>
      <c r="B3" s="24">
        <f>'Discard By Turn'!E3 * 'Discard By Turn'!J3 + 'Discard By Turn'!G3</f>
        <v>0.04877465411</v>
      </c>
    </row>
    <row r="4">
      <c r="A4" s="23">
        <v>3.0</v>
      </c>
      <c r="B4" s="24">
        <f>'Discard By Turn'!E4 * 'Discard By Turn'!J4 + 'Discard By Turn'!G4</f>
        <v>0.05638029268</v>
      </c>
    </row>
    <row r="5">
      <c r="A5" s="23">
        <v>4.0</v>
      </c>
      <c r="B5" s="24">
        <f>'Discard By Turn'!E5 * 'Discard By Turn'!J5 + 'Discard By Turn'!G5</f>
        <v>0.06768885565</v>
      </c>
    </row>
    <row r="6">
      <c r="A6" s="23">
        <v>5.0</v>
      </c>
      <c r="B6" s="24">
        <f>'Discard By Turn'!E6 * 'Discard By Turn'!J6 + 'Discard By Turn'!G6</f>
        <v>0.07717057417</v>
      </c>
    </row>
    <row r="7">
      <c r="A7" s="25">
        <v>6.0</v>
      </c>
      <c r="B7" s="26">
        <f>'Discard By Turn'!E7 * 'Discard By Turn'!J7 + 'Discard By Turn'!G7</f>
        <v>0.0853753266</v>
      </c>
    </row>
    <row r="8">
      <c r="A8" s="23">
        <v>7.0</v>
      </c>
      <c r="B8" s="24">
        <f>'Discard By Turn'!E8 * 'Discard By Turn'!J8 + 'Discard By Turn'!G8</f>
        <v>0.09947197184</v>
      </c>
    </row>
    <row r="9">
      <c r="A9" s="23">
        <v>8.0</v>
      </c>
      <c r="B9" s="24">
        <f>'Discard By Turn'!E9 * 'Discard By Turn'!J9 + 'Discard By Turn'!G9</f>
        <v>0.1059901238</v>
      </c>
    </row>
    <row r="10">
      <c r="A10" s="23">
        <v>9.0</v>
      </c>
      <c r="B10" s="24">
        <f>'Discard By Turn'!E10 * 'Discard By Turn'!J10 + 'Discard By Turn'!G10</f>
        <v>0.1194790673</v>
      </c>
    </row>
    <row r="11">
      <c r="A11" s="23">
        <v>10.0</v>
      </c>
      <c r="B11" s="24">
        <f>'Discard By Turn'!E11 * 'Discard By Turn'!J11 + 'Discard By Turn'!G11</f>
        <v>0.1271862256</v>
      </c>
    </row>
    <row r="12">
      <c r="A12" s="23">
        <v>11.0</v>
      </c>
      <c r="B12" s="24">
        <f>'Discard By Turn'!E12 * 'Discard By Turn'!J12 + 'Discard By Turn'!G12</f>
        <v>0.1441737561</v>
      </c>
    </row>
    <row r="13">
      <c r="A13" s="25">
        <v>12.0</v>
      </c>
      <c r="B13" s="26">
        <f>'Discard By Turn'!E13 * 'Discard By Turn'!J13 + 'Discard By Turn'!G13</f>
        <v>0.1653207092</v>
      </c>
    </row>
    <row r="14">
      <c r="A14" s="23">
        <v>13.0</v>
      </c>
      <c r="B14" s="24">
        <f>'Discard By Turn'!E14 * 'Discard By Turn'!J14 + 'Discard By Turn'!G14</f>
        <v>0.1892210858</v>
      </c>
    </row>
    <row r="15">
      <c r="A15" s="23">
        <v>14.0</v>
      </c>
      <c r="B15" s="24">
        <f>'Discard By Turn'!E15 * 'Discard By Turn'!J15 + 'Discard By Turn'!G15</f>
        <v>0.218695568</v>
      </c>
    </row>
    <row r="16">
      <c r="A16" s="23">
        <v>15.0</v>
      </c>
      <c r="B16" s="24">
        <f>'Discard By Turn'!E16 * 'Discard By Turn'!J16 + 'Discard By Turn'!G16</f>
        <v>0.2672413793</v>
      </c>
    </row>
    <row r="17">
      <c r="A17" s="23">
        <v>16.0</v>
      </c>
      <c r="B17" s="24">
        <f>'Discard By Turn'!E17 * 'Discard By Turn'!J17 + 'Discard By Turn'!G17</f>
        <v>0.3586800574</v>
      </c>
    </row>
    <row r="18">
      <c r="A18" s="23">
        <v>17.0</v>
      </c>
      <c r="B18" s="24">
        <f>'Discard By Turn'!E18 * 'Discard By Turn'!J18 + 'Discard By Turn'!G18</f>
        <v>0.4513422819</v>
      </c>
    </row>
    <row r="19">
      <c r="A19" s="23">
        <v>18.0</v>
      </c>
      <c r="B19" s="24">
        <f>'Discard By Turn'!E19 * 'Discard By Turn'!J19 + 'Discard By Turn'!G19</f>
        <v>0.7313915858</v>
      </c>
    </row>
    <row r="20">
      <c r="A20" s="25">
        <v>19.0</v>
      </c>
      <c r="B20" s="26">
        <f>'Discard By Turn'!E20 * 'Discard By Turn'!J20 + 'Discard By Turn'!G20</f>
        <v>0.9431818182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63"/>
    <col customWidth="1" min="2" max="2" width="8.0"/>
    <col customWidth="1" min="3" max="3" width="15.13"/>
    <col customWidth="1" min="4" max="4" width="8.5"/>
  </cols>
  <sheetData>
    <row r="1">
      <c r="A1" s="1" t="s">
        <v>14</v>
      </c>
      <c r="B1" s="1" t="s">
        <v>15</v>
      </c>
      <c r="C1" s="1" t="s">
        <v>16</v>
      </c>
      <c r="D1" s="1" t="s">
        <v>17</v>
      </c>
    </row>
    <row r="2">
      <c r="A2" s="23" t="s">
        <v>18</v>
      </c>
      <c r="B2" s="8">
        <v>133692.0</v>
      </c>
      <c r="C2" s="8">
        <v>81739.0</v>
      </c>
      <c r="D2" s="9">
        <f t="shared" ref="D2:D14" si="1">C2/B2</f>
        <v>0.6113978398</v>
      </c>
    </row>
    <row r="3">
      <c r="A3" s="23" t="s">
        <v>19</v>
      </c>
      <c r="B3" s="8">
        <v>131313.0</v>
      </c>
      <c r="C3" s="8">
        <v>81721.0</v>
      </c>
      <c r="D3" s="9">
        <f t="shared" si="1"/>
        <v>0.6223374685</v>
      </c>
    </row>
    <row r="4">
      <c r="A4" s="23" t="s">
        <v>20</v>
      </c>
      <c r="B4" s="8">
        <v>129944.0</v>
      </c>
      <c r="C4" s="8">
        <v>80668.0</v>
      </c>
      <c r="D4" s="9">
        <f t="shared" si="1"/>
        <v>0.6207904944</v>
      </c>
    </row>
    <row r="5">
      <c r="A5" s="25" t="s">
        <v>21</v>
      </c>
      <c r="B5" s="14">
        <v>125754.0</v>
      </c>
      <c r="C5" s="14">
        <v>78734.0</v>
      </c>
      <c r="D5" s="15">
        <f t="shared" si="1"/>
        <v>0.6260953926</v>
      </c>
    </row>
    <row r="6">
      <c r="A6" s="23" t="s">
        <v>22</v>
      </c>
      <c r="B6" s="8">
        <v>123226.0</v>
      </c>
      <c r="C6" s="8">
        <v>77431.0</v>
      </c>
      <c r="D6" s="9">
        <f t="shared" si="1"/>
        <v>0.628365767</v>
      </c>
    </row>
    <row r="7">
      <c r="A7" s="23" t="s">
        <v>23</v>
      </c>
      <c r="B7" s="8">
        <v>116145.0</v>
      </c>
      <c r="C7" s="8">
        <v>73852.0</v>
      </c>
      <c r="D7" s="9">
        <f t="shared" si="1"/>
        <v>0.635860347</v>
      </c>
    </row>
    <row r="8">
      <c r="A8" s="23" t="s">
        <v>24</v>
      </c>
      <c r="B8" s="8">
        <v>109891.0</v>
      </c>
      <c r="C8" s="8">
        <v>71993.0</v>
      </c>
      <c r="D8" s="9">
        <f t="shared" si="1"/>
        <v>0.6551309934</v>
      </c>
    </row>
    <row r="9">
      <c r="A9" s="25" t="s">
        <v>25</v>
      </c>
      <c r="B9" s="14">
        <v>93381.0</v>
      </c>
      <c r="C9" s="14">
        <v>67114.0</v>
      </c>
      <c r="D9" s="15">
        <f t="shared" si="1"/>
        <v>0.7187115152</v>
      </c>
    </row>
    <row r="10">
      <c r="A10" s="23" t="s">
        <v>26</v>
      </c>
      <c r="B10" s="8">
        <v>3952.0</v>
      </c>
      <c r="C10" s="8">
        <v>2949.0</v>
      </c>
      <c r="D10" s="9">
        <f t="shared" si="1"/>
        <v>0.7462044534</v>
      </c>
    </row>
    <row r="11">
      <c r="A11" s="23" t="s">
        <v>27</v>
      </c>
      <c r="B11" s="8">
        <v>1570.0</v>
      </c>
      <c r="C11" s="8">
        <v>1166.0</v>
      </c>
      <c r="D11" s="9">
        <f t="shared" si="1"/>
        <v>0.7426751592</v>
      </c>
    </row>
    <row r="12">
      <c r="A12" s="23" t="s">
        <v>28</v>
      </c>
      <c r="B12" s="8">
        <v>649.0</v>
      </c>
      <c r="C12" s="8">
        <v>493.0</v>
      </c>
      <c r="D12" s="9">
        <f t="shared" si="1"/>
        <v>0.7596302003</v>
      </c>
    </row>
    <row r="13">
      <c r="A13" s="25" t="s">
        <v>29</v>
      </c>
      <c r="B13" s="14">
        <v>306.0</v>
      </c>
      <c r="C13" s="14">
        <v>234.0</v>
      </c>
      <c r="D13" s="15">
        <f t="shared" si="1"/>
        <v>0.7647058824</v>
      </c>
    </row>
    <row r="14">
      <c r="A14" s="25" t="s">
        <v>30</v>
      </c>
      <c r="B14" s="27">
        <f t="shared" ref="B14:C14" si="2">SUM(B2:B13)</f>
        <v>969823</v>
      </c>
      <c r="C14" s="27">
        <f t="shared" si="2"/>
        <v>618094</v>
      </c>
      <c r="D14" s="15">
        <f t="shared" si="1"/>
        <v>0.637326605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13"/>
    <col customWidth="1" min="2" max="2" width="17.25"/>
    <col customWidth="1" min="3" max="3" width="10.25"/>
    <col customWidth="1" min="5" max="5" width="16.5"/>
  </cols>
  <sheetData>
    <row r="1">
      <c r="A1" s="1" t="s">
        <v>31</v>
      </c>
      <c r="B1" s="1" t="s">
        <v>32</v>
      </c>
      <c r="C1" s="1" t="s">
        <v>1</v>
      </c>
      <c r="D1" s="1" t="s">
        <v>33</v>
      </c>
      <c r="E1" s="1" t="s">
        <v>34</v>
      </c>
    </row>
    <row r="2">
      <c r="A2" s="23" t="s">
        <v>35</v>
      </c>
      <c r="B2" s="8">
        <v>5048.0</v>
      </c>
      <c r="C2" s="8">
        <v>51.0</v>
      </c>
      <c r="D2" s="9">
        <f t="shared" ref="D2:D8" si="1">C2/B2</f>
        <v>0.01010301109</v>
      </c>
      <c r="E2" s="28">
        <f t="shared" ref="E2:E9" si="2">C2/C$10</f>
        <v>0.00008251172152</v>
      </c>
    </row>
    <row r="3">
      <c r="A3" s="23" t="s">
        <v>36</v>
      </c>
      <c r="B3" s="8">
        <v>116061.0</v>
      </c>
      <c r="C3" s="8">
        <v>1812.0</v>
      </c>
      <c r="D3" s="9">
        <f t="shared" si="1"/>
        <v>0.01561247964</v>
      </c>
      <c r="E3" s="9">
        <f t="shared" si="2"/>
        <v>0.002931592929</v>
      </c>
    </row>
    <row r="4">
      <c r="A4" s="23" t="s">
        <v>37</v>
      </c>
      <c r="B4" s="8">
        <v>551068.0</v>
      </c>
      <c r="C4" s="8">
        <v>14873.0</v>
      </c>
      <c r="D4" s="9">
        <f t="shared" si="1"/>
        <v>0.02698940966</v>
      </c>
      <c r="E4" s="9">
        <f t="shared" si="2"/>
        <v>0.02406268302</v>
      </c>
    </row>
    <row r="5">
      <c r="A5" s="23" t="s">
        <v>38</v>
      </c>
      <c r="B5" s="8">
        <v>993309.0</v>
      </c>
      <c r="C5" s="8">
        <v>79381.0</v>
      </c>
      <c r="D5" s="9">
        <f t="shared" si="1"/>
        <v>0.07991571606</v>
      </c>
      <c r="E5" s="9">
        <f t="shared" si="2"/>
        <v>0.1284286856</v>
      </c>
    </row>
    <row r="6">
      <c r="A6" s="23" t="s">
        <v>39</v>
      </c>
      <c r="B6" s="8">
        <v>859323.0</v>
      </c>
      <c r="C6" s="8">
        <v>208749.0</v>
      </c>
      <c r="D6" s="9">
        <f t="shared" si="1"/>
        <v>0.2429226263</v>
      </c>
      <c r="E6" s="9">
        <f t="shared" si="2"/>
        <v>0.3377301834</v>
      </c>
    </row>
    <row r="7">
      <c r="A7" s="23" t="s">
        <v>40</v>
      </c>
      <c r="B7" s="8">
        <v>367107.0</v>
      </c>
      <c r="C7" s="8">
        <v>193999.0</v>
      </c>
      <c r="D7" s="9">
        <f t="shared" si="1"/>
        <v>0.5284535571</v>
      </c>
      <c r="E7" s="9">
        <f t="shared" si="2"/>
        <v>0.3138664993</v>
      </c>
    </row>
    <row r="8">
      <c r="A8" s="23" t="s">
        <v>41</v>
      </c>
      <c r="B8" s="8">
        <v>29136.0</v>
      </c>
      <c r="C8" s="8">
        <v>119164.0</v>
      </c>
      <c r="D8" s="9">
        <f t="shared" si="1"/>
        <v>4.089923119</v>
      </c>
      <c r="E8" s="9">
        <f t="shared" si="2"/>
        <v>0.192792682</v>
      </c>
    </row>
    <row r="9">
      <c r="A9" s="25" t="s">
        <v>42</v>
      </c>
      <c r="B9" s="14">
        <v>0.0</v>
      </c>
      <c r="C9" s="14">
        <v>65.0</v>
      </c>
      <c r="D9" s="12">
        <v>1.0</v>
      </c>
      <c r="E9" s="15">
        <f t="shared" si="2"/>
        <v>0.000105161998</v>
      </c>
    </row>
    <row r="10">
      <c r="C10" s="29">
        <f>SUM(C2:C9)</f>
        <v>618094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7.13"/>
    <col customWidth="1" min="2" max="2" width="7.38"/>
    <col customWidth="1" min="3" max="3" width="9.13"/>
    <col customWidth="1" min="4" max="4" width="9.5"/>
    <col customWidth="1" min="5" max="5" width="10.88"/>
    <col customWidth="1" min="6" max="6" width="11.13"/>
  </cols>
  <sheetData>
    <row r="1">
      <c r="A1" s="1" t="s">
        <v>43</v>
      </c>
      <c r="B1" s="1" t="s">
        <v>30</v>
      </c>
      <c r="C1" s="1" t="s">
        <v>44</v>
      </c>
      <c r="D1" s="1" t="s">
        <v>45</v>
      </c>
      <c r="E1" s="1" t="s">
        <v>46</v>
      </c>
      <c r="F1" s="1" t="s">
        <v>47</v>
      </c>
    </row>
    <row r="2">
      <c r="A2" s="23">
        <v>1.0</v>
      </c>
      <c r="B2" s="8">
        <v>52281.0</v>
      </c>
      <c r="C2" s="8">
        <v>52281.0</v>
      </c>
      <c r="D2" s="7">
        <f t="shared" ref="D2:D20" si="1">C2/B2</f>
        <v>1</v>
      </c>
      <c r="E2" s="8">
        <v>0.0</v>
      </c>
      <c r="F2" s="9">
        <f t="shared" ref="F2:F20" si="2">E2/B2</f>
        <v>0</v>
      </c>
    </row>
    <row r="3">
      <c r="A3" s="23">
        <v>2.0</v>
      </c>
      <c r="B3" s="8">
        <v>54352.0</v>
      </c>
      <c r="C3" s="8">
        <v>54279.0</v>
      </c>
      <c r="D3" s="7">
        <f t="shared" si="1"/>
        <v>0.9986569031</v>
      </c>
      <c r="E3" s="8">
        <v>73.0</v>
      </c>
      <c r="F3" s="9">
        <f t="shared" si="2"/>
        <v>0.00134309685</v>
      </c>
    </row>
    <row r="4">
      <c r="A4" s="23">
        <v>3.0</v>
      </c>
      <c r="B4" s="8">
        <v>75647.0</v>
      </c>
      <c r="C4" s="8">
        <v>75458.0</v>
      </c>
      <c r="D4" s="7">
        <f t="shared" si="1"/>
        <v>0.9975015533</v>
      </c>
      <c r="E4" s="8">
        <v>189.0</v>
      </c>
      <c r="F4" s="9">
        <f t="shared" si="2"/>
        <v>0.002498446733</v>
      </c>
    </row>
    <row r="5">
      <c r="A5" s="23">
        <v>4.0</v>
      </c>
      <c r="B5" s="8">
        <v>85568.0</v>
      </c>
      <c r="C5" s="8">
        <v>85042.0</v>
      </c>
      <c r="D5" s="7">
        <f t="shared" si="1"/>
        <v>0.9938528422</v>
      </c>
      <c r="E5" s="8">
        <v>526.0</v>
      </c>
      <c r="F5" s="9">
        <f t="shared" si="2"/>
        <v>0.006147157816</v>
      </c>
    </row>
    <row r="6">
      <c r="A6" s="23">
        <v>5.0</v>
      </c>
      <c r="B6" s="8">
        <v>82363.0</v>
      </c>
      <c r="C6" s="8">
        <v>81321.0</v>
      </c>
      <c r="D6" s="7">
        <f t="shared" si="1"/>
        <v>0.9873486881</v>
      </c>
      <c r="E6" s="8">
        <v>1042.0</v>
      </c>
      <c r="F6" s="9">
        <f t="shared" si="2"/>
        <v>0.01265131188</v>
      </c>
    </row>
    <row r="7">
      <c r="A7" s="25">
        <v>6.0</v>
      </c>
      <c r="B7" s="14">
        <v>70805.0</v>
      </c>
      <c r="C7" s="14">
        <v>69139.0</v>
      </c>
      <c r="D7" s="12">
        <f t="shared" si="1"/>
        <v>0.9764705882</v>
      </c>
      <c r="E7" s="14">
        <v>1666.0</v>
      </c>
      <c r="F7" s="15">
        <f t="shared" si="2"/>
        <v>0.02352941176</v>
      </c>
    </row>
    <row r="8">
      <c r="A8" s="23">
        <v>7.0</v>
      </c>
      <c r="B8" s="8">
        <v>56247.0</v>
      </c>
      <c r="C8" s="8">
        <v>53785.0</v>
      </c>
      <c r="D8" s="7">
        <f t="shared" si="1"/>
        <v>0.9562287766</v>
      </c>
      <c r="E8" s="8">
        <v>2462.0</v>
      </c>
      <c r="F8" s="9">
        <f t="shared" si="2"/>
        <v>0.04377122335</v>
      </c>
    </row>
    <row r="9">
      <c r="A9" s="23">
        <v>8.0</v>
      </c>
      <c r="B9" s="8">
        <v>41919.0</v>
      </c>
      <c r="C9" s="8">
        <v>38884.0</v>
      </c>
      <c r="D9" s="7">
        <f t="shared" si="1"/>
        <v>0.9275984637</v>
      </c>
      <c r="E9" s="8">
        <v>3035.0</v>
      </c>
      <c r="F9" s="9">
        <f t="shared" si="2"/>
        <v>0.0724015363</v>
      </c>
    </row>
    <row r="10">
      <c r="A10" s="23">
        <v>9.0</v>
      </c>
      <c r="B10" s="8">
        <v>30407.0</v>
      </c>
      <c r="C10" s="8">
        <v>27026.0</v>
      </c>
      <c r="D10" s="7">
        <f t="shared" si="1"/>
        <v>0.888808498</v>
      </c>
      <c r="E10" s="8">
        <v>3381.0</v>
      </c>
      <c r="F10" s="9">
        <f t="shared" si="2"/>
        <v>0.111191502</v>
      </c>
    </row>
    <row r="11">
      <c r="A11" s="23">
        <v>10.0</v>
      </c>
      <c r="B11" s="8">
        <v>22070.0</v>
      </c>
      <c r="C11" s="8">
        <v>18677.0</v>
      </c>
      <c r="D11" s="7">
        <f t="shared" si="1"/>
        <v>0.846261894</v>
      </c>
      <c r="E11" s="8">
        <v>3393.0</v>
      </c>
      <c r="F11" s="9">
        <f t="shared" si="2"/>
        <v>0.153738106</v>
      </c>
    </row>
    <row r="12">
      <c r="A12" s="23">
        <v>11.0</v>
      </c>
      <c r="B12" s="8">
        <v>15516.0</v>
      </c>
      <c r="C12" s="8">
        <v>12395.0</v>
      </c>
      <c r="D12" s="7">
        <f t="shared" si="1"/>
        <v>0.7988527971</v>
      </c>
      <c r="E12" s="8">
        <v>3121.0</v>
      </c>
      <c r="F12" s="9">
        <f t="shared" si="2"/>
        <v>0.2011472029</v>
      </c>
    </row>
    <row r="13">
      <c r="A13" s="25">
        <v>12.0</v>
      </c>
      <c r="B13" s="14">
        <v>10773.0</v>
      </c>
      <c r="C13" s="14">
        <v>8016.0</v>
      </c>
      <c r="D13" s="12">
        <f t="shared" si="1"/>
        <v>0.7440824283</v>
      </c>
      <c r="E13" s="14">
        <v>2757.0</v>
      </c>
      <c r="F13" s="15">
        <f t="shared" si="2"/>
        <v>0.2559175717</v>
      </c>
    </row>
    <row r="14">
      <c r="A14" s="23">
        <v>13.0</v>
      </c>
      <c r="B14" s="8">
        <v>7626.0</v>
      </c>
      <c r="C14" s="8">
        <v>5241.0</v>
      </c>
      <c r="D14" s="7">
        <f t="shared" si="1"/>
        <v>0.6872541306</v>
      </c>
      <c r="E14" s="8">
        <v>2385.0</v>
      </c>
      <c r="F14" s="9">
        <f t="shared" si="2"/>
        <v>0.3127458694</v>
      </c>
    </row>
    <row r="15">
      <c r="A15" s="23">
        <v>14.0</v>
      </c>
      <c r="B15" s="8">
        <v>5167.0</v>
      </c>
      <c r="C15" s="8">
        <v>3349.0</v>
      </c>
      <c r="D15" s="7">
        <f t="shared" si="1"/>
        <v>0.6481517321</v>
      </c>
      <c r="E15" s="8">
        <v>1818.0</v>
      </c>
      <c r="F15" s="9">
        <f t="shared" si="2"/>
        <v>0.3518482679</v>
      </c>
    </row>
    <row r="16">
      <c r="A16" s="23">
        <v>15.0</v>
      </c>
      <c r="B16" s="8">
        <v>3364.0</v>
      </c>
      <c r="C16" s="8">
        <v>1965.0</v>
      </c>
      <c r="D16" s="7">
        <f t="shared" si="1"/>
        <v>0.5841260404</v>
      </c>
      <c r="E16" s="8">
        <v>1399.0</v>
      </c>
      <c r="F16" s="9">
        <f t="shared" si="2"/>
        <v>0.4158739596</v>
      </c>
    </row>
    <row r="17">
      <c r="A17" s="23">
        <v>16.0</v>
      </c>
      <c r="B17" s="8">
        <v>2091.0</v>
      </c>
      <c r="C17" s="8">
        <v>1191.0</v>
      </c>
      <c r="D17" s="7">
        <f t="shared" si="1"/>
        <v>0.5695839311</v>
      </c>
      <c r="E17" s="8">
        <v>900.0</v>
      </c>
      <c r="F17" s="9">
        <f t="shared" si="2"/>
        <v>0.4304160689</v>
      </c>
    </row>
    <row r="18">
      <c r="A18" s="23">
        <v>17.0</v>
      </c>
      <c r="B18" s="8">
        <v>1192.0</v>
      </c>
      <c r="C18" s="8">
        <v>705.0</v>
      </c>
      <c r="D18" s="7">
        <f t="shared" si="1"/>
        <v>0.591442953</v>
      </c>
      <c r="E18" s="8">
        <v>487.0</v>
      </c>
      <c r="F18" s="9">
        <f t="shared" si="2"/>
        <v>0.408557047</v>
      </c>
    </row>
    <row r="19">
      <c r="A19" s="23">
        <v>18.0</v>
      </c>
      <c r="B19" s="8">
        <v>618.0</v>
      </c>
      <c r="C19" s="8">
        <v>387.0</v>
      </c>
      <c r="D19" s="7">
        <f t="shared" si="1"/>
        <v>0.6262135922</v>
      </c>
      <c r="E19" s="8">
        <v>231.0</v>
      </c>
      <c r="F19" s="9">
        <f t="shared" si="2"/>
        <v>0.3737864078</v>
      </c>
    </row>
    <row r="20">
      <c r="A20" s="25">
        <v>19.0</v>
      </c>
      <c r="B20" s="14">
        <v>88.0</v>
      </c>
      <c r="C20" s="14">
        <v>65.0</v>
      </c>
      <c r="D20" s="12">
        <f t="shared" si="1"/>
        <v>0.7386363636</v>
      </c>
      <c r="E20" s="14">
        <v>23.0</v>
      </c>
      <c r="F20" s="15">
        <f t="shared" si="2"/>
        <v>0.2613636364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63"/>
    <col customWidth="1" min="2" max="2" width="8.0"/>
    <col customWidth="1" min="3" max="3" width="8.25"/>
    <col customWidth="1" min="4" max="4" width="8.13"/>
    <col customWidth="1" min="5" max="5" width="8.25"/>
    <col customWidth="1" min="6" max="6" width="8.0"/>
  </cols>
  <sheetData>
    <row r="1">
      <c r="A1" s="1" t="s">
        <v>48</v>
      </c>
      <c r="B1" s="1" t="s">
        <v>49</v>
      </c>
      <c r="C1" s="1" t="s">
        <v>50</v>
      </c>
      <c r="D1" s="1" t="s">
        <v>51</v>
      </c>
      <c r="E1" s="1" t="s">
        <v>52</v>
      </c>
      <c r="F1" s="1" t="s">
        <v>30</v>
      </c>
    </row>
    <row r="2">
      <c r="A2" s="30" t="s">
        <v>53</v>
      </c>
      <c r="B2" s="8">
        <v>73547.0</v>
      </c>
      <c r="C2" s="8">
        <v>44787.0</v>
      </c>
      <c r="D2" s="8">
        <v>33379.0</v>
      </c>
      <c r="E2" s="8">
        <v>32724.0</v>
      </c>
      <c r="F2" s="31">
        <f t="shared" ref="F2:F6" si="1">SUM(B2:E2)</f>
        <v>184437</v>
      </c>
    </row>
    <row r="3">
      <c r="A3" s="30" t="s">
        <v>54</v>
      </c>
      <c r="B3" s="8">
        <v>33025.0</v>
      </c>
      <c r="C3" s="8">
        <v>52194.0</v>
      </c>
      <c r="D3" s="8">
        <v>36185.0</v>
      </c>
      <c r="E3" s="8">
        <v>33927.0</v>
      </c>
      <c r="F3" s="31">
        <f t="shared" si="1"/>
        <v>155331</v>
      </c>
    </row>
    <row r="4">
      <c r="A4" s="30" t="s">
        <v>55</v>
      </c>
      <c r="B4" s="8">
        <v>30798.0</v>
      </c>
      <c r="C4" s="8">
        <v>30402.0</v>
      </c>
      <c r="D4" s="8">
        <v>50225.0</v>
      </c>
      <c r="E4" s="8">
        <v>33338.0</v>
      </c>
      <c r="F4" s="31">
        <f t="shared" si="1"/>
        <v>144763</v>
      </c>
    </row>
    <row r="5">
      <c r="A5" s="32" t="s">
        <v>56</v>
      </c>
      <c r="B5" s="14">
        <v>28028.0</v>
      </c>
      <c r="C5" s="14">
        <v>25152.0</v>
      </c>
      <c r="D5" s="14">
        <v>31455.0</v>
      </c>
      <c r="E5" s="14">
        <v>48928.0</v>
      </c>
      <c r="F5" s="27">
        <f t="shared" si="1"/>
        <v>133563</v>
      </c>
    </row>
    <row r="6">
      <c r="A6" s="32" t="s">
        <v>30</v>
      </c>
      <c r="B6" s="27">
        <f t="shared" ref="B6:E6" si="2">SUM(B2:B5)</f>
        <v>165398</v>
      </c>
      <c r="C6" s="27">
        <f t="shared" si="2"/>
        <v>152535</v>
      </c>
      <c r="D6" s="27">
        <f t="shared" si="2"/>
        <v>151244</v>
      </c>
      <c r="E6" s="27">
        <f t="shared" si="2"/>
        <v>148917</v>
      </c>
      <c r="F6" s="27">
        <f t="shared" si="1"/>
        <v>618094</v>
      </c>
    </row>
  </sheetData>
  <drawing r:id="rId1"/>
</worksheet>
</file>